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ternet\"/>
    </mc:Choice>
  </mc:AlternateContent>
  <bookViews>
    <workbookView xWindow="0" yWindow="0" windowWidth="25500" windowHeight="12015" tabRatio="798" firstSheet="16" activeTab="16"/>
  </bookViews>
  <sheets>
    <sheet name="PG Durchschnitt 2016" sheetId="36" state="hidden" r:id="rId1"/>
    <sheet name="Diagramme" sheetId="11" state="hidden" r:id="rId2"/>
    <sheet name="Bel. 01-2023" sheetId="52" state="hidden" r:id="rId3"/>
    <sheet name="PG 01-2023" sheetId="53" state="hidden" r:id="rId4"/>
    <sheet name="Bel. 02-2023" sheetId="54" state="hidden" r:id="rId5"/>
    <sheet name="PG 02-2023" sheetId="55" state="hidden" r:id="rId6"/>
    <sheet name="Bel. 03-2023" sheetId="56" state="hidden" r:id="rId7"/>
    <sheet name="PG 03-2023" sheetId="57" state="hidden" r:id="rId8"/>
    <sheet name="Bel. 04-2023" sheetId="58" state="hidden" r:id="rId9"/>
    <sheet name="PG 04-2023" sheetId="59" state="hidden" r:id="rId10"/>
    <sheet name="Bel. 05-2023" sheetId="60" state="hidden" r:id="rId11"/>
    <sheet name="PG 05-2023" sheetId="61" state="hidden" r:id="rId12"/>
    <sheet name="Bel. 06-2023" sheetId="62" state="hidden" r:id="rId13"/>
    <sheet name="PG 06-2023" sheetId="63" state="hidden" r:id="rId14"/>
    <sheet name="Bel. 07-2023" sheetId="64" state="hidden" r:id="rId15"/>
    <sheet name="PG 07-2023" sheetId="65" state="hidden" r:id="rId16"/>
    <sheet name="Belegung" sheetId="68" r:id="rId17"/>
    <sheet name="Personengruppen" sheetId="69" r:id="rId18"/>
    <sheet name="Belegung Vorlage" sheetId="6" state="hidden" r:id="rId19"/>
    <sheet name="Personengruppen Vorlage" sheetId="10" state="hidden" r:id="rId20"/>
  </sheets>
  <definedNames>
    <definedName name="_xlnm.Print_Area" localSheetId="2">'Bel. 01-2023'!$A$1:$H$59</definedName>
    <definedName name="_xlnm.Print_Area" localSheetId="4">'Bel. 02-2023'!$A$1:$H$59</definedName>
    <definedName name="_xlnm.Print_Area" localSheetId="6">'Bel. 03-2023'!$A$1:$H$59</definedName>
    <definedName name="_xlnm.Print_Area" localSheetId="8">'Bel. 04-2023'!$A$1:$H$59</definedName>
    <definedName name="_xlnm.Print_Area" localSheetId="10">'Bel. 05-2023'!$A$1:$H$59</definedName>
    <definedName name="_xlnm.Print_Area" localSheetId="12">'Bel. 06-2023'!$A$1:$H$59</definedName>
    <definedName name="_xlnm.Print_Area" localSheetId="14">'Bel. 07-2023'!$A$1:$H$59</definedName>
    <definedName name="_xlnm.Print_Area" localSheetId="16">Belegung!$A$1:$H$59</definedName>
    <definedName name="_xlnm.Print_Area" localSheetId="18">'Belegung Vorlage'!$A$1:$G$55</definedName>
    <definedName name="_xlnm.Print_Area" localSheetId="17">Personengruppen!$A$1:$H$61</definedName>
    <definedName name="_xlnm.Print_Area" localSheetId="19">'Personengruppen Vorlage'!$A$1:$H$57</definedName>
    <definedName name="_xlnm.Print_Area" localSheetId="3">'PG 01-2023'!$A$1:$H$61</definedName>
    <definedName name="_xlnm.Print_Area" localSheetId="5">'PG 02-2023'!$A$1:$H$61</definedName>
    <definedName name="_xlnm.Print_Area" localSheetId="7">'PG 03-2023'!$A$1:$H$61</definedName>
    <definedName name="_xlnm.Print_Area" localSheetId="9">'PG 04-2023'!$A$1:$H$61</definedName>
    <definedName name="_xlnm.Print_Area" localSheetId="11">'PG 05-2023'!$A$1:$H$61</definedName>
    <definedName name="_xlnm.Print_Area" localSheetId="13">'PG 06-2023'!$A$1:$H$61</definedName>
    <definedName name="_xlnm.Print_Area" localSheetId="15">'PG 07-2023'!$A$1:$H$61</definedName>
    <definedName name="_xlnm.Print_Area" localSheetId="0">'PG Durchschnitt 2016'!$A$1:$H$60</definedName>
  </definedNames>
  <calcPr calcId="162913"/>
</workbook>
</file>

<file path=xl/calcChain.xml><?xml version="1.0" encoding="utf-8"?>
<calcChain xmlns="http://schemas.openxmlformats.org/spreadsheetml/2006/main">
  <c r="H34" i="68" l="1"/>
  <c r="G34" i="68"/>
  <c r="H17" i="68"/>
  <c r="G17" i="68"/>
  <c r="G51" i="68" l="1"/>
  <c r="G60" i="69" l="1"/>
  <c r="F60" i="69"/>
  <c r="E60" i="69"/>
  <c r="D60" i="69"/>
  <c r="C60" i="69"/>
  <c r="G50" i="69"/>
  <c r="F50" i="69"/>
  <c r="E50" i="69"/>
  <c r="D50" i="69"/>
  <c r="C50" i="69"/>
  <c r="G39" i="69"/>
  <c r="F39" i="69"/>
  <c r="E39" i="69"/>
  <c r="D39" i="69"/>
  <c r="C39" i="69"/>
  <c r="G26" i="69"/>
  <c r="F26" i="69"/>
  <c r="E26" i="69"/>
  <c r="D26" i="69"/>
  <c r="C26" i="69"/>
  <c r="F58" i="68"/>
  <c r="E58" i="68"/>
  <c r="D58" i="68"/>
  <c r="C58" i="68"/>
  <c r="H57" i="68"/>
  <c r="G57" i="68"/>
  <c r="H56" i="68"/>
  <c r="G56" i="68"/>
  <c r="H55" i="68"/>
  <c r="G55" i="68"/>
  <c r="H54" i="68"/>
  <c r="G54" i="68"/>
  <c r="H53" i="68"/>
  <c r="G53" i="68"/>
  <c r="H52" i="68"/>
  <c r="G52" i="68"/>
  <c r="H51" i="68"/>
  <c r="H50" i="68"/>
  <c r="G50" i="68"/>
  <c r="H49" i="68"/>
  <c r="G49" i="68"/>
  <c r="F48" i="68"/>
  <c r="E48" i="68"/>
  <c r="D48" i="68"/>
  <c r="C48" i="68"/>
  <c r="H47" i="68"/>
  <c r="G47" i="68"/>
  <c r="H46" i="68"/>
  <c r="G46" i="68"/>
  <c r="H45" i="68"/>
  <c r="G45" i="68"/>
  <c r="H44" i="68"/>
  <c r="G44" i="68"/>
  <c r="H43" i="68"/>
  <c r="G43" i="68"/>
  <c r="H42" i="68"/>
  <c r="G42" i="68"/>
  <c r="H41" i="68"/>
  <c r="G41" i="68"/>
  <c r="H40" i="68"/>
  <c r="G40" i="68"/>
  <c r="H39" i="68"/>
  <c r="G39" i="68"/>
  <c r="H38" i="68"/>
  <c r="G38" i="68"/>
  <c r="F37" i="68"/>
  <c r="E37" i="68"/>
  <c r="D37" i="68"/>
  <c r="C37" i="68"/>
  <c r="C59" i="68" s="1"/>
  <c r="H36" i="68"/>
  <c r="G36" i="68"/>
  <c r="H35" i="68"/>
  <c r="G35" i="68"/>
  <c r="H33" i="68"/>
  <c r="G33" i="68"/>
  <c r="H32" i="68"/>
  <c r="G32" i="68"/>
  <c r="H31" i="68"/>
  <c r="G31" i="68"/>
  <c r="H30" i="68"/>
  <c r="G30" i="68"/>
  <c r="H29" i="68"/>
  <c r="G29" i="68"/>
  <c r="H28" i="68"/>
  <c r="G28" i="68"/>
  <c r="H27" i="68"/>
  <c r="G27" i="68"/>
  <c r="H25" i="68"/>
  <c r="G25" i="68"/>
  <c r="F24" i="68"/>
  <c r="E24" i="68"/>
  <c r="D24" i="68"/>
  <c r="C24" i="68"/>
  <c r="H23" i="68"/>
  <c r="G23" i="68"/>
  <c r="H22" i="68"/>
  <c r="G22" i="68"/>
  <c r="H21" i="68"/>
  <c r="G21" i="68"/>
  <c r="H20" i="68"/>
  <c r="G20" i="68"/>
  <c r="H19" i="68"/>
  <c r="G19" i="68"/>
  <c r="H18" i="68"/>
  <c r="G18" i="68"/>
  <c r="H16" i="68"/>
  <c r="G16" i="68"/>
  <c r="H15" i="68"/>
  <c r="G15" i="68"/>
  <c r="H14" i="68"/>
  <c r="G14" i="68"/>
  <c r="H13" i="68"/>
  <c r="G13" i="68"/>
  <c r="H12" i="68"/>
  <c r="G12" i="68"/>
  <c r="H11" i="68"/>
  <c r="G11" i="68"/>
  <c r="H48" i="68" l="1"/>
  <c r="G48" i="68"/>
  <c r="D63" i="69"/>
  <c r="G37" i="68"/>
  <c r="F61" i="69"/>
  <c r="G61" i="69"/>
  <c r="H60" i="69"/>
  <c r="E61" i="69"/>
  <c r="H50" i="69"/>
  <c r="H39" i="69"/>
  <c r="E63" i="69"/>
  <c r="H26" i="69"/>
  <c r="C61" i="69"/>
  <c r="D61" i="69"/>
  <c r="F63" i="69"/>
  <c r="H58" i="68"/>
  <c r="D59" i="68"/>
  <c r="H37" i="68"/>
  <c r="H24" i="68"/>
  <c r="G24" i="68"/>
  <c r="E59" i="68"/>
  <c r="F59" i="68"/>
  <c r="G63" i="69"/>
  <c r="C63" i="69"/>
  <c r="G58" i="68"/>
  <c r="H61" i="69" l="1"/>
  <c r="H63" i="69"/>
  <c r="G59" i="68"/>
  <c r="H59" i="68"/>
  <c r="G60" i="65" l="1"/>
  <c r="F60" i="65"/>
  <c r="E60" i="65"/>
  <c r="D60" i="65"/>
  <c r="C60" i="65"/>
  <c r="H59" i="65"/>
  <c r="H58" i="65"/>
  <c r="H57" i="65"/>
  <c r="H56" i="65"/>
  <c r="H55" i="65"/>
  <c r="H54" i="65"/>
  <c r="H53" i="65"/>
  <c r="H52" i="65"/>
  <c r="H51" i="65"/>
  <c r="G50" i="65"/>
  <c r="F50" i="65"/>
  <c r="E50" i="65"/>
  <c r="D50" i="65"/>
  <c r="C50" i="65"/>
  <c r="H49" i="65"/>
  <c r="H48" i="65"/>
  <c r="H47" i="65"/>
  <c r="H46" i="65"/>
  <c r="H45" i="65"/>
  <c r="H44" i="65"/>
  <c r="H43" i="65"/>
  <c r="H42" i="65"/>
  <c r="H41" i="65"/>
  <c r="H40" i="65"/>
  <c r="G39" i="65"/>
  <c r="F39" i="65"/>
  <c r="E39" i="65"/>
  <c r="D39" i="65"/>
  <c r="C39" i="65"/>
  <c r="H38" i="65"/>
  <c r="H37" i="65"/>
  <c r="H36" i="65"/>
  <c r="H35" i="65"/>
  <c r="H34" i="65"/>
  <c r="H33" i="65"/>
  <c r="H32" i="65"/>
  <c r="H31" i="65"/>
  <c r="H30" i="65"/>
  <c r="H29" i="65"/>
  <c r="H27" i="65"/>
  <c r="G26" i="65"/>
  <c r="F26" i="65"/>
  <c r="E26" i="65"/>
  <c r="D26" i="65"/>
  <c r="C26" i="65"/>
  <c r="H25" i="65"/>
  <c r="H24" i="65"/>
  <c r="H23" i="65"/>
  <c r="H22" i="65"/>
  <c r="H21" i="65"/>
  <c r="H20" i="65"/>
  <c r="H19" i="65"/>
  <c r="H18" i="65"/>
  <c r="H17" i="65"/>
  <c r="H16" i="65"/>
  <c r="H15" i="65"/>
  <c r="H14" i="65"/>
  <c r="H13" i="65"/>
  <c r="F58" i="64"/>
  <c r="E58" i="64"/>
  <c r="D58" i="64"/>
  <c r="C58" i="64"/>
  <c r="H57" i="64"/>
  <c r="G57" i="64"/>
  <c r="H56" i="64"/>
  <c r="G56" i="64"/>
  <c r="H55" i="64"/>
  <c r="G55" i="64"/>
  <c r="H54" i="64"/>
  <c r="G54" i="64"/>
  <c r="H53" i="64"/>
  <c r="G53" i="64"/>
  <c r="H52" i="64"/>
  <c r="G52" i="64"/>
  <c r="H51" i="64"/>
  <c r="G51" i="64"/>
  <c r="H50" i="64"/>
  <c r="G50" i="64"/>
  <c r="H49" i="64"/>
  <c r="G49" i="64"/>
  <c r="F48" i="64"/>
  <c r="E48" i="64"/>
  <c r="D48" i="64"/>
  <c r="C48" i="64"/>
  <c r="H47" i="64"/>
  <c r="G47" i="64"/>
  <c r="H46" i="64"/>
  <c r="G46" i="64"/>
  <c r="H45" i="64"/>
  <c r="G45" i="64"/>
  <c r="H44" i="64"/>
  <c r="G44" i="64"/>
  <c r="H43" i="64"/>
  <c r="G43" i="64"/>
  <c r="H42" i="64"/>
  <c r="G42" i="64"/>
  <c r="H41" i="64"/>
  <c r="G41" i="64"/>
  <c r="H40" i="64"/>
  <c r="G40" i="64"/>
  <c r="H39" i="64"/>
  <c r="G39" i="64"/>
  <c r="H38" i="64"/>
  <c r="G38" i="64"/>
  <c r="F37" i="64"/>
  <c r="E37" i="64"/>
  <c r="D37" i="64"/>
  <c r="C37" i="64"/>
  <c r="H36" i="64"/>
  <c r="G36" i="64"/>
  <c r="H35" i="64"/>
  <c r="G35" i="64"/>
  <c r="H34" i="64"/>
  <c r="G34" i="64"/>
  <c r="H33" i="64"/>
  <c r="G33" i="64"/>
  <c r="H32" i="64"/>
  <c r="G32" i="64"/>
  <c r="H31" i="64"/>
  <c r="G31" i="64"/>
  <c r="H30" i="64"/>
  <c r="G30" i="64"/>
  <c r="H29" i="64"/>
  <c r="G29" i="64"/>
  <c r="H28" i="64"/>
  <c r="G28" i="64"/>
  <c r="H27" i="64"/>
  <c r="G27" i="64"/>
  <c r="H25" i="64"/>
  <c r="G25" i="64"/>
  <c r="F24" i="64"/>
  <c r="E24" i="64"/>
  <c r="D24" i="64"/>
  <c r="C24" i="64"/>
  <c r="H23" i="64"/>
  <c r="G23" i="64"/>
  <c r="H22" i="64"/>
  <c r="G22" i="64"/>
  <c r="H21" i="64"/>
  <c r="G21" i="64"/>
  <c r="H20" i="64"/>
  <c r="G20" i="64"/>
  <c r="H19" i="64"/>
  <c r="G19" i="64"/>
  <c r="H18" i="64"/>
  <c r="G18" i="64"/>
  <c r="H17" i="64"/>
  <c r="G17" i="64"/>
  <c r="H16" i="64"/>
  <c r="G16" i="64"/>
  <c r="H15" i="64"/>
  <c r="G15" i="64"/>
  <c r="H14" i="64"/>
  <c r="G14" i="64"/>
  <c r="H13" i="64"/>
  <c r="G13" i="64"/>
  <c r="H12" i="64"/>
  <c r="G12" i="64"/>
  <c r="H11" i="64"/>
  <c r="G11" i="64"/>
  <c r="H48" i="64" l="1"/>
  <c r="H24" i="64"/>
  <c r="G24" i="64"/>
  <c r="H58" i="64"/>
  <c r="F61" i="65"/>
  <c r="G61" i="65"/>
  <c r="G48" i="64"/>
  <c r="D59" i="64"/>
  <c r="H37" i="64"/>
  <c r="G37" i="64"/>
  <c r="C59" i="64"/>
  <c r="E59" i="64"/>
  <c r="H60" i="65"/>
  <c r="H50" i="65"/>
  <c r="H39" i="65"/>
  <c r="F63" i="65"/>
  <c r="G63" i="65"/>
  <c r="H26" i="65"/>
  <c r="C61" i="65"/>
  <c r="D61" i="65"/>
  <c r="C63" i="65"/>
  <c r="E61" i="65"/>
  <c r="E63" i="65"/>
  <c r="D63" i="65"/>
  <c r="F59" i="64"/>
  <c r="G58" i="64"/>
  <c r="H59" i="64" l="1"/>
  <c r="G59" i="64"/>
  <c r="H63" i="65"/>
  <c r="H61" i="65"/>
  <c r="G60" i="63"/>
  <c r="F60" i="63"/>
  <c r="E60" i="63"/>
  <c r="D60" i="63"/>
  <c r="C60" i="63"/>
  <c r="H59" i="63"/>
  <c r="H58" i="63"/>
  <c r="H57" i="63"/>
  <c r="H56" i="63"/>
  <c r="H55" i="63"/>
  <c r="H54" i="63"/>
  <c r="H53" i="63"/>
  <c r="H52" i="63"/>
  <c r="H51" i="63"/>
  <c r="G50" i="63"/>
  <c r="F50" i="63"/>
  <c r="E50" i="63"/>
  <c r="D50" i="63"/>
  <c r="C50" i="63"/>
  <c r="H49" i="63"/>
  <c r="H48" i="63"/>
  <c r="H47" i="63"/>
  <c r="H46" i="63"/>
  <c r="H45" i="63"/>
  <c r="H44" i="63"/>
  <c r="H43" i="63"/>
  <c r="H42" i="63"/>
  <c r="H41" i="63"/>
  <c r="H40" i="63"/>
  <c r="G39" i="63"/>
  <c r="F39" i="63"/>
  <c r="E39" i="63"/>
  <c r="D39" i="63"/>
  <c r="C39" i="63"/>
  <c r="H38" i="63"/>
  <c r="H37" i="63"/>
  <c r="H36" i="63"/>
  <c r="H35" i="63"/>
  <c r="H34" i="63"/>
  <c r="H33" i="63"/>
  <c r="H32" i="63"/>
  <c r="H31" i="63"/>
  <c r="H30" i="63"/>
  <c r="H29" i="63"/>
  <c r="H27" i="63"/>
  <c r="G26" i="63"/>
  <c r="F26" i="63"/>
  <c r="E26" i="63"/>
  <c r="D26" i="63"/>
  <c r="C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F58" i="62"/>
  <c r="E58" i="62"/>
  <c r="D58" i="62"/>
  <c r="C58" i="62"/>
  <c r="H57" i="62"/>
  <c r="G57" i="62"/>
  <c r="H56" i="62"/>
  <c r="G56" i="62"/>
  <c r="H55" i="62"/>
  <c r="G55" i="62"/>
  <c r="H54" i="62"/>
  <c r="G54" i="62"/>
  <c r="H53" i="62"/>
  <c r="G53" i="62"/>
  <c r="H52" i="62"/>
  <c r="G52" i="62"/>
  <c r="H51" i="62"/>
  <c r="G51" i="62"/>
  <c r="H50" i="62"/>
  <c r="G50" i="62"/>
  <c r="H49" i="62"/>
  <c r="G49" i="62"/>
  <c r="F48" i="62"/>
  <c r="E48" i="62"/>
  <c r="D48" i="62"/>
  <c r="G48" i="62" s="1"/>
  <c r="C48" i="62"/>
  <c r="H47" i="62"/>
  <c r="G47" i="62"/>
  <c r="H46" i="62"/>
  <c r="G46" i="62"/>
  <c r="H45" i="62"/>
  <c r="G45" i="62"/>
  <c r="H44" i="62"/>
  <c r="G44" i="62"/>
  <c r="H43" i="62"/>
  <c r="G43" i="62"/>
  <c r="H42" i="62"/>
  <c r="G42" i="62"/>
  <c r="H41" i="62"/>
  <c r="G41" i="62"/>
  <c r="H40" i="62"/>
  <c r="G40" i="62"/>
  <c r="H39" i="62"/>
  <c r="G39" i="62"/>
  <c r="H38" i="62"/>
  <c r="G38" i="62"/>
  <c r="F37" i="62"/>
  <c r="E37" i="62"/>
  <c r="D37" i="62"/>
  <c r="C37" i="62"/>
  <c r="H36" i="62"/>
  <c r="G36" i="62"/>
  <c r="H35" i="62"/>
  <c r="G35" i="62"/>
  <c r="H34" i="62"/>
  <c r="G34" i="62"/>
  <c r="H33" i="62"/>
  <c r="G33" i="62"/>
  <c r="H32" i="62"/>
  <c r="G32" i="62"/>
  <c r="H31" i="62"/>
  <c r="G31" i="62"/>
  <c r="H30" i="62"/>
  <c r="G30" i="62"/>
  <c r="H29" i="62"/>
  <c r="G29" i="62"/>
  <c r="H28" i="62"/>
  <c r="G28" i="62"/>
  <c r="H27" i="62"/>
  <c r="G27" i="62"/>
  <c r="H25" i="62"/>
  <c r="G25" i="62"/>
  <c r="F24" i="62"/>
  <c r="E24" i="62"/>
  <c r="D24" i="62"/>
  <c r="C24" i="62"/>
  <c r="H23" i="62"/>
  <c r="G23" i="62"/>
  <c r="H22" i="62"/>
  <c r="G22" i="62"/>
  <c r="H21" i="62"/>
  <c r="G21" i="62"/>
  <c r="H20" i="62"/>
  <c r="G20" i="62"/>
  <c r="H19" i="62"/>
  <c r="G19" i="62"/>
  <c r="H18" i="62"/>
  <c r="G18" i="62"/>
  <c r="H17" i="62"/>
  <c r="G17" i="62"/>
  <c r="H16" i="62"/>
  <c r="G16" i="62"/>
  <c r="H15" i="62"/>
  <c r="G15" i="62"/>
  <c r="H14" i="62"/>
  <c r="G14" i="62"/>
  <c r="H13" i="62"/>
  <c r="G13" i="62"/>
  <c r="H12" i="62"/>
  <c r="G12" i="62"/>
  <c r="H11" i="62"/>
  <c r="G11" i="62"/>
  <c r="E61" i="63" l="1"/>
  <c r="G58" i="62"/>
  <c r="G37" i="62"/>
  <c r="F59" i="62"/>
  <c r="H37" i="62"/>
  <c r="G63" i="63"/>
  <c r="H60" i="63"/>
  <c r="F61" i="63"/>
  <c r="H50" i="63"/>
  <c r="H39" i="63"/>
  <c r="C61" i="63"/>
  <c r="E63" i="63"/>
  <c r="D61" i="63"/>
  <c r="H26" i="63"/>
  <c r="F63" i="63"/>
  <c r="G61" i="63"/>
  <c r="H58" i="62"/>
  <c r="E59" i="62"/>
  <c r="H48" i="62"/>
  <c r="D59" i="62"/>
  <c r="H24" i="62"/>
  <c r="C59" i="62"/>
  <c r="G24" i="62"/>
  <c r="C63" i="63"/>
  <c r="D63" i="63"/>
  <c r="G60" i="61"/>
  <c r="F60" i="61"/>
  <c r="E60" i="61"/>
  <c r="D60" i="61"/>
  <c r="C60" i="61"/>
  <c r="H59" i="61"/>
  <c r="H58" i="61"/>
  <c r="H57" i="61"/>
  <c r="H56" i="61"/>
  <c r="H55" i="61"/>
  <c r="H54" i="61"/>
  <c r="H53" i="61"/>
  <c r="H52" i="61"/>
  <c r="H51" i="61"/>
  <c r="G50" i="61"/>
  <c r="F50" i="61"/>
  <c r="E50" i="61"/>
  <c r="D50" i="61"/>
  <c r="C50" i="61"/>
  <c r="H49" i="61"/>
  <c r="H48" i="61"/>
  <c r="H47" i="61"/>
  <c r="H46" i="61"/>
  <c r="H45" i="61"/>
  <c r="H44" i="61"/>
  <c r="H43" i="61"/>
  <c r="H42" i="61"/>
  <c r="H41" i="61"/>
  <c r="H40" i="61"/>
  <c r="G39" i="61"/>
  <c r="F39" i="61"/>
  <c r="E39" i="61"/>
  <c r="D39" i="61"/>
  <c r="C39" i="61"/>
  <c r="H38" i="61"/>
  <c r="H37" i="61"/>
  <c r="H36" i="61"/>
  <c r="H35" i="61"/>
  <c r="H34" i="61"/>
  <c r="H33" i="61"/>
  <c r="H32" i="61"/>
  <c r="H31" i="61"/>
  <c r="H30" i="61"/>
  <c r="H29" i="61"/>
  <c r="H27" i="61"/>
  <c r="G26" i="61"/>
  <c r="F26" i="61"/>
  <c r="E26" i="61"/>
  <c r="D26" i="61"/>
  <c r="C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F58" i="60"/>
  <c r="E58" i="60"/>
  <c r="D58" i="60"/>
  <c r="G58" i="60" s="1"/>
  <c r="C58" i="60"/>
  <c r="H57" i="60"/>
  <c r="G57" i="60"/>
  <c r="H56" i="60"/>
  <c r="G56" i="60"/>
  <c r="H55" i="60"/>
  <c r="G55" i="60"/>
  <c r="H54" i="60"/>
  <c r="G54" i="60"/>
  <c r="H53" i="60"/>
  <c r="G53" i="60"/>
  <c r="H52" i="60"/>
  <c r="G52" i="60"/>
  <c r="H51" i="60"/>
  <c r="G51" i="60"/>
  <c r="H50" i="60"/>
  <c r="G50" i="60"/>
  <c r="H49" i="60"/>
  <c r="G49" i="60"/>
  <c r="F48" i="60"/>
  <c r="G48" i="60" s="1"/>
  <c r="E48" i="60"/>
  <c r="D48" i="60"/>
  <c r="C48" i="60"/>
  <c r="H47" i="60"/>
  <c r="G47" i="60"/>
  <c r="H46" i="60"/>
  <c r="G46" i="60"/>
  <c r="H45" i="60"/>
  <c r="G45" i="60"/>
  <c r="H44" i="60"/>
  <c r="G44" i="60"/>
  <c r="H43" i="60"/>
  <c r="G43" i="60"/>
  <c r="H42" i="60"/>
  <c r="G42" i="60"/>
  <c r="H41" i="60"/>
  <c r="G41" i="60"/>
  <c r="H40" i="60"/>
  <c r="G40" i="60"/>
  <c r="H39" i="60"/>
  <c r="G39" i="60"/>
  <c r="H38" i="60"/>
  <c r="G38" i="60"/>
  <c r="F37" i="60"/>
  <c r="E37" i="60"/>
  <c r="D37" i="60"/>
  <c r="C37" i="60"/>
  <c r="H36" i="60"/>
  <c r="G36" i="60"/>
  <c r="H35" i="60"/>
  <c r="G35" i="60"/>
  <c r="H34" i="60"/>
  <c r="G34" i="60"/>
  <c r="H33" i="60"/>
  <c r="G33" i="60"/>
  <c r="H32" i="60"/>
  <c r="G32" i="60"/>
  <c r="H31" i="60"/>
  <c r="G31" i="60"/>
  <c r="H30" i="60"/>
  <c r="G30" i="60"/>
  <c r="H29" i="60"/>
  <c r="G29" i="60"/>
  <c r="H28" i="60"/>
  <c r="G28" i="60"/>
  <c r="H27" i="60"/>
  <c r="G27" i="60"/>
  <c r="H25" i="60"/>
  <c r="G25" i="60"/>
  <c r="F24" i="60"/>
  <c r="E24" i="60"/>
  <c r="D24" i="60"/>
  <c r="C24" i="60"/>
  <c r="H23" i="60"/>
  <c r="G23" i="60"/>
  <c r="H22" i="60"/>
  <c r="G22" i="60"/>
  <c r="H21" i="60"/>
  <c r="G21" i="60"/>
  <c r="H20" i="60"/>
  <c r="G20" i="60"/>
  <c r="H19" i="60"/>
  <c r="G19" i="60"/>
  <c r="H18" i="60"/>
  <c r="G18" i="60"/>
  <c r="H17" i="60"/>
  <c r="G17" i="60"/>
  <c r="H16" i="60"/>
  <c r="G16" i="60"/>
  <c r="H15" i="60"/>
  <c r="G15" i="60"/>
  <c r="H14" i="60"/>
  <c r="G14" i="60"/>
  <c r="H13" i="60"/>
  <c r="G13" i="60"/>
  <c r="H12" i="60"/>
  <c r="G12" i="60"/>
  <c r="H11" i="60"/>
  <c r="G11" i="60"/>
  <c r="G59" i="62" l="1"/>
  <c r="H61" i="63"/>
  <c r="H63" i="63"/>
  <c r="H59" i="62"/>
  <c r="G37" i="60"/>
  <c r="E61" i="61"/>
  <c r="C59" i="60"/>
  <c r="H48" i="60"/>
  <c r="H60" i="61"/>
  <c r="F61" i="61"/>
  <c r="G61" i="61"/>
  <c r="G63" i="61"/>
  <c r="F63" i="61"/>
  <c r="H50" i="61"/>
  <c r="D63" i="61"/>
  <c r="D61" i="61"/>
  <c r="H39" i="61"/>
  <c r="E63" i="61"/>
  <c r="H26" i="61"/>
  <c r="C61" i="61"/>
  <c r="H58" i="60"/>
  <c r="D59" i="60"/>
  <c r="H37" i="60"/>
  <c r="H24" i="60"/>
  <c r="E59" i="60"/>
  <c r="F59" i="60"/>
  <c r="G24" i="60"/>
  <c r="C63" i="61"/>
  <c r="H59" i="60" l="1"/>
  <c r="H63" i="61"/>
  <c r="H61" i="61"/>
  <c r="G59" i="60"/>
  <c r="G60" i="59"/>
  <c r="F60" i="59"/>
  <c r="E60" i="59"/>
  <c r="D60" i="59"/>
  <c r="C60" i="59"/>
  <c r="H59" i="59"/>
  <c r="H58" i="59"/>
  <c r="H57" i="59"/>
  <c r="H56" i="59"/>
  <c r="H55" i="59"/>
  <c r="H54" i="59"/>
  <c r="H53" i="59"/>
  <c r="H52" i="59"/>
  <c r="H51" i="59"/>
  <c r="G50" i="59"/>
  <c r="F50" i="59"/>
  <c r="E50" i="59"/>
  <c r="D50" i="59"/>
  <c r="C50" i="59"/>
  <c r="H49" i="59"/>
  <c r="H48" i="59"/>
  <c r="H47" i="59"/>
  <c r="H46" i="59"/>
  <c r="H45" i="59"/>
  <c r="H44" i="59"/>
  <c r="H43" i="59"/>
  <c r="H42" i="59"/>
  <c r="H41" i="59"/>
  <c r="H40" i="59"/>
  <c r="G39" i="59"/>
  <c r="F39" i="59"/>
  <c r="E39" i="59"/>
  <c r="D39" i="59"/>
  <c r="C39" i="59"/>
  <c r="H38" i="59"/>
  <c r="H37" i="59"/>
  <c r="H36" i="59"/>
  <c r="H35" i="59"/>
  <c r="H34" i="59"/>
  <c r="H33" i="59"/>
  <c r="H32" i="59"/>
  <c r="H31" i="59"/>
  <c r="H30" i="59"/>
  <c r="H29" i="59"/>
  <c r="H27" i="59"/>
  <c r="G26" i="59"/>
  <c r="F26" i="59"/>
  <c r="E26" i="59"/>
  <c r="D26" i="59"/>
  <c r="C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F58" i="58"/>
  <c r="E58" i="58"/>
  <c r="D58" i="58"/>
  <c r="C58" i="58"/>
  <c r="H57" i="58"/>
  <c r="G57" i="58"/>
  <c r="H56" i="58"/>
  <c r="G56" i="58"/>
  <c r="H55" i="58"/>
  <c r="G55" i="58"/>
  <c r="H54" i="58"/>
  <c r="G54" i="58"/>
  <c r="H53" i="58"/>
  <c r="G53" i="58"/>
  <c r="H52" i="58"/>
  <c r="G52" i="58"/>
  <c r="H51" i="58"/>
  <c r="G51" i="58"/>
  <c r="H50" i="58"/>
  <c r="G50" i="58"/>
  <c r="H49" i="58"/>
  <c r="G49" i="58"/>
  <c r="F48" i="58"/>
  <c r="E48" i="58"/>
  <c r="D48" i="58"/>
  <c r="C48" i="58"/>
  <c r="H47" i="58"/>
  <c r="G47" i="58"/>
  <c r="H46" i="58"/>
  <c r="G46" i="58"/>
  <c r="H45" i="58"/>
  <c r="G45" i="58"/>
  <c r="H44" i="58"/>
  <c r="G44" i="58"/>
  <c r="H43" i="58"/>
  <c r="G43" i="58"/>
  <c r="H42" i="58"/>
  <c r="G42" i="58"/>
  <c r="H41" i="58"/>
  <c r="G41" i="58"/>
  <c r="H40" i="58"/>
  <c r="G40" i="58"/>
  <c r="H39" i="58"/>
  <c r="G39" i="58"/>
  <c r="H38" i="58"/>
  <c r="G38" i="58"/>
  <c r="F37" i="58"/>
  <c r="E37" i="58"/>
  <c r="D37" i="58"/>
  <c r="C37" i="58"/>
  <c r="H36" i="58"/>
  <c r="G36" i="58"/>
  <c r="H35" i="58"/>
  <c r="G35" i="58"/>
  <c r="H34" i="58"/>
  <c r="G34" i="58"/>
  <c r="H33" i="58"/>
  <c r="G33" i="58"/>
  <c r="H32" i="58"/>
  <c r="G32" i="58"/>
  <c r="H31" i="58"/>
  <c r="G31" i="58"/>
  <c r="H30" i="58"/>
  <c r="G30" i="58"/>
  <c r="H29" i="58"/>
  <c r="G29" i="58"/>
  <c r="H28" i="58"/>
  <c r="G28" i="58"/>
  <c r="H27" i="58"/>
  <c r="G27" i="58"/>
  <c r="H25" i="58"/>
  <c r="G25" i="58"/>
  <c r="F24" i="58"/>
  <c r="E24" i="58"/>
  <c r="D24" i="58"/>
  <c r="C24" i="58"/>
  <c r="H23" i="58"/>
  <c r="G23" i="58"/>
  <c r="H22" i="58"/>
  <c r="G22" i="58"/>
  <c r="H21" i="58"/>
  <c r="G21" i="58"/>
  <c r="H20" i="58"/>
  <c r="G20" i="58"/>
  <c r="H19" i="58"/>
  <c r="G19" i="58"/>
  <c r="H18" i="58"/>
  <c r="G18" i="58"/>
  <c r="H17" i="58"/>
  <c r="G17" i="58"/>
  <c r="H16" i="58"/>
  <c r="G16" i="58"/>
  <c r="H15" i="58"/>
  <c r="G15" i="58"/>
  <c r="H14" i="58"/>
  <c r="G14" i="58"/>
  <c r="H13" i="58"/>
  <c r="G13" i="58"/>
  <c r="H12" i="58"/>
  <c r="G12" i="58"/>
  <c r="H11" i="58"/>
  <c r="G11" i="58"/>
  <c r="D61" i="59" l="1"/>
  <c r="D63" i="59"/>
  <c r="G37" i="58"/>
  <c r="D59" i="58"/>
  <c r="C61" i="59"/>
  <c r="H48" i="58"/>
  <c r="H58" i="58"/>
  <c r="G58" i="58"/>
  <c r="H24" i="58"/>
  <c r="H60" i="59"/>
  <c r="C63" i="59"/>
  <c r="G61" i="59"/>
  <c r="H50" i="59"/>
  <c r="H39" i="59"/>
  <c r="E61" i="59"/>
  <c r="F61" i="59"/>
  <c r="G63" i="59"/>
  <c r="H26" i="59"/>
  <c r="G48" i="58"/>
  <c r="H37" i="58"/>
  <c r="G24" i="58"/>
  <c r="C59" i="58"/>
  <c r="E59" i="58"/>
  <c r="F59" i="58"/>
  <c r="E63" i="59"/>
  <c r="F63" i="59"/>
  <c r="H38" i="57"/>
  <c r="G60" i="57"/>
  <c r="F60" i="57"/>
  <c r="E60" i="57"/>
  <c r="D60" i="57"/>
  <c r="C60" i="57"/>
  <c r="H59" i="57"/>
  <c r="H58" i="57"/>
  <c r="H57" i="57"/>
  <c r="H56" i="57"/>
  <c r="H55" i="57"/>
  <c r="H54" i="57"/>
  <c r="H53" i="57"/>
  <c r="H52" i="57"/>
  <c r="H51" i="57"/>
  <c r="G50" i="57"/>
  <c r="F50" i="57"/>
  <c r="E50" i="57"/>
  <c r="D50" i="57"/>
  <c r="C50" i="57"/>
  <c r="H49" i="57"/>
  <c r="H48" i="57"/>
  <c r="H47" i="57"/>
  <c r="H46" i="57"/>
  <c r="H45" i="57"/>
  <c r="H44" i="57"/>
  <c r="H43" i="57"/>
  <c r="H42" i="57"/>
  <c r="H41" i="57"/>
  <c r="H40" i="57"/>
  <c r="G39" i="57"/>
  <c r="F39" i="57"/>
  <c r="E39" i="57"/>
  <c r="D39" i="57"/>
  <c r="C39" i="57"/>
  <c r="H37" i="57"/>
  <c r="H36" i="57"/>
  <c r="H35" i="57"/>
  <c r="H34" i="57"/>
  <c r="H33" i="57"/>
  <c r="H32" i="57"/>
  <c r="H31" i="57"/>
  <c r="H30" i="57"/>
  <c r="H29" i="57"/>
  <c r="H27" i="57"/>
  <c r="G26" i="57"/>
  <c r="F26" i="57"/>
  <c r="E26" i="57"/>
  <c r="D26" i="57"/>
  <c r="C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F58" i="56"/>
  <c r="E58" i="56"/>
  <c r="D58" i="56"/>
  <c r="C58" i="56"/>
  <c r="H57" i="56"/>
  <c r="G57" i="56"/>
  <c r="H56" i="56"/>
  <c r="G56" i="56"/>
  <c r="H55" i="56"/>
  <c r="G55" i="56"/>
  <c r="H54" i="56"/>
  <c r="G54" i="56"/>
  <c r="H53" i="56"/>
  <c r="G53" i="56"/>
  <c r="H52" i="56"/>
  <c r="G52" i="56"/>
  <c r="H51" i="56"/>
  <c r="G51" i="56"/>
  <c r="H50" i="56"/>
  <c r="G50" i="56"/>
  <c r="H49" i="56"/>
  <c r="G49" i="56"/>
  <c r="F48" i="56"/>
  <c r="E48" i="56"/>
  <c r="D48" i="56"/>
  <c r="C48" i="56"/>
  <c r="H47" i="56"/>
  <c r="G47" i="56"/>
  <c r="H46" i="56"/>
  <c r="G46" i="56"/>
  <c r="H45" i="56"/>
  <c r="G45" i="56"/>
  <c r="H44" i="56"/>
  <c r="G44" i="56"/>
  <c r="H43" i="56"/>
  <c r="G43" i="56"/>
  <c r="H42" i="56"/>
  <c r="G42" i="56"/>
  <c r="H41" i="56"/>
  <c r="G41" i="56"/>
  <c r="H40" i="56"/>
  <c r="G40" i="56"/>
  <c r="H39" i="56"/>
  <c r="G39" i="56"/>
  <c r="H38" i="56"/>
  <c r="G38" i="56"/>
  <c r="F37" i="56"/>
  <c r="E37" i="56"/>
  <c r="D37" i="56"/>
  <c r="C37" i="56"/>
  <c r="H36" i="56"/>
  <c r="G36" i="56"/>
  <c r="H35" i="56"/>
  <c r="G35" i="56"/>
  <c r="H34" i="56"/>
  <c r="G34" i="56"/>
  <c r="H33" i="56"/>
  <c r="G33" i="56"/>
  <c r="H32" i="56"/>
  <c r="G32" i="56"/>
  <c r="H31" i="56"/>
  <c r="G31" i="56"/>
  <c r="H30" i="56"/>
  <c r="G30" i="56"/>
  <c r="H29" i="56"/>
  <c r="G29" i="56"/>
  <c r="H28" i="56"/>
  <c r="G28" i="56"/>
  <c r="H27" i="56"/>
  <c r="G27" i="56"/>
  <c r="H25" i="56"/>
  <c r="G25" i="56"/>
  <c r="F24" i="56"/>
  <c r="E24" i="56"/>
  <c r="D24" i="56"/>
  <c r="C24" i="56"/>
  <c r="H23" i="56"/>
  <c r="G23" i="56"/>
  <c r="H22" i="56"/>
  <c r="G22" i="56"/>
  <c r="H21" i="56"/>
  <c r="G21" i="56"/>
  <c r="H20" i="56"/>
  <c r="G20" i="56"/>
  <c r="H19" i="56"/>
  <c r="G19" i="56"/>
  <c r="H18" i="56"/>
  <c r="G18" i="56"/>
  <c r="H17" i="56"/>
  <c r="G17" i="56"/>
  <c r="H16" i="56"/>
  <c r="G16" i="56"/>
  <c r="H15" i="56"/>
  <c r="G15" i="56"/>
  <c r="H14" i="56"/>
  <c r="G14" i="56"/>
  <c r="H13" i="56"/>
  <c r="G13" i="56"/>
  <c r="H12" i="56"/>
  <c r="G12" i="56"/>
  <c r="H11" i="56"/>
  <c r="G11" i="56"/>
  <c r="G59" i="58" l="1"/>
  <c r="H63" i="59"/>
  <c r="H59" i="58"/>
  <c r="H61" i="59"/>
  <c r="H58" i="56"/>
  <c r="E63" i="57"/>
  <c r="H48" i="56"/>
  <c r="G24" i="56"/>
  <c r="H60" i="57"/>
  <c r="F63" i="57"/>
  <c r="H50" i="57"/>
  <c r="F61" i="57"/>
  <c r="C61" i="57"/>
  <c r="D63" i="57"/>
  <c r="E61" i="57"/>
  <c r="H39" i="57"/>
  <c r="G63" i="57"/>
  <c r="D61" i="57"/>
  <c r="H26" i="57"/>
  <c r="C63" i="57"/>
  <c r="H37" i="56"/>
  <c r="G37" i="56"/>
  <c r="H24" i="56"/>
  <c r="C59" i="56"/>
  <c r="D59" i="56"/>
  <c r="G48" i="56"/>
  <c r="E59" i="56"/>
  <c r="F59" i="56"/>
  <c r="G61" i="57"/>
  <c r="G58" i="56"/>
  <c r="G59" i="56" l="1"/>
  <c r="H63" i="57"/>
  <c r="H61" i="57"/>
  <c r="H59" i="56"/>
  <c r="G60" i="55"/>
  <c r="F60" i="55"/>
  <c r="E60" i="55"/>
  <c r="D60" i="55"/>
  <c r="C60" i="55"/>
  <c r="H59" i="55"/>
  <c r="H58" i="55"/>
  <c r="H57" i="55"/>
  <c r="H56" i="55"/>
  <c r="H55" i="55"/>
  <c r="H54" i="55"/>
  <c r="H53" i="55"/>
  <c r="H52" i="55"/>
  <c r="H51" i="55"/>
  <c r="G50" i="55"/>
  <c r="F50" i="55"/>
  <c r="E50" i="55"/>
  <c r="D50" i="55"/>
  <c r="C50" i="55"/>
  <c r="H49" i="55"/>
  <c r="H48" i="55"/>
  <c r="H47" i="55"/>
  <c r="H46" i="55"/>
  <c r="H45" i="55"/>
  <c r="H44" i="55"/>
  <c r="H43" i="55"/>
  <c r="H42" i="55"/>
  <c r="H41" i="55"/>
  <c r="H40" i="55"/>
  <c r="G39" i="55"/>
  <c r="F39" i="55"/>
  <c r="E39" i="55"/>
  <c r="D39" i="55"/>
  <c r="C39" i="55"/>
  <c r="H37" i="55"/>
  <c r="H36" i="55"/>
  <c r="H35" i="55"/>
  <c r="H34" i="55"/>
  <c r="H33" i="55"/>
  <c r="H32" i="55"/>
  <c r="H31" i="55"/>
  <c r="H30" i="55"/>
  <c r="H29" i="55"/>
  <c r="H27" i="55"/>
  <c r="G26" i="55"/>
  <c r="F26" i="55"/>
  <c r="E26" i="55"/>
  <c r="D26" i="55"/>
  <c r="C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F58" i="54"/>
  <c r="E58" i="54"/>
  <c r="D58" i="54"/>
  <c r="C58" i="54"/>
  <c r="H57" i="54"/>
  <c r="G57" i="54"/>
  <c r="H56" i="54"/>
  <c r="G56" i="54"/>
  <c r="H55" i="54"/>
  <c r="G55" i="54"/>
  <c r="H54" i="54"/>
  <c r="G54" i="54"/>
  <c r="H53" i="54"/>
  <c r="G53" i="54"/>
  <c r="H52" i="54"/>
  <c r="G52" i="54"/>
  <c r="H51" i="54"/>
  <c r="G51" i="54"/>
  <c r="H50" i="54"/>
  <c r="G50" i="54"/>
  <c r="H49" i="54"/>
  <c r="G49" i="54"/>
  <c r="F48" i="54"/>
  <c r="E48" i="54"/>
  <c r="D48" i="54"/>
  <c r="C48" i="54"/>
  <c r="H47" i="54"/>
  <c r="G47" i="54"/>
  <c r="H46" i="54"/>
  <c r="G46" i="54"/>
  <c r="H45" i="54"/>
  <c r="G45" i="54"/>
  <c r="H44" i="54"/>
  <c r="G44" i="54"/>
  <c r="H43" i="54"/>
  <c r="G43" i="54"/>
  <c r="H42" i="54"/>
  <c r="G42" i="54"/>
  <c r="H41" i="54"/>
  <c r="G41" i="54"/>
  <c r="H40" i="54"/>
  <c r="G40" i="54"/>
  <c r="H39" i="54"/>
  <c r="G39" i="54"/>
  <c r="H38" i="54"/>
  <c r="G38" i="54"/>
  <c r="F37" i="54"/>
  <c r="E37" i="54"/>
  <c r="D37" i="54"/>
  <c r="C37" i="54"/>
  <c r="H36" i="54"/>
  <c r="G36" i="54"/>
  <c r="H35" i="54"/>
  <c r="G35" i="54"/>
  <c r="H34" i="54"/>
  <c r="G34" i="54"/>
  <c r="H33" i="54"/>
  <c r="G33" i="54"/>
  <c r="H32" i="54"/>
  <c r="G32" i="54"/>
  <c r="H31" i="54"/>
  <c r="G31" i="54"/>
  <c r="H30" i="54"/>
  <c r="G30" i="54"/>
  <c r="H29" i="54"/>
  <c r="G29" i="54"/>
  <c r="H28" i="54"/>
  <c r="G28" i="54"/>
  <c r="H27" i="54"/>
  <c r="G27" i="54"/>
  <c r="H25" i="54"/>
  <c r="G25" i="54"/>
  <c r="F24" i="54"/>
  <c r="E24" i="54"/>
  <c r="D24" i="54"/>
  <c r="G24" i="54" s="1"/>
  <c r="C24" i="54"/>
  <c r="H23" i="54"/>
  <c r="G23" i="54"/>
  <c r="H22" i="54"/>
  <c r="G22" i="54"/>
  <c r="H21" i="54"/>
  <c r="G21" i="54"/>
  <c r="H20" i="54"/>
  <c r="G20" i="54"/>
  <c r="H19" i="54"/>
  <c r="G19" i="54"/>
  <c r="H18" i="54"/>
  <c r="G18" i="54"/>
  <c r="H17" i="54"/>
  <c r="G17" i="54"/>
  <c r="H16" i="54"/>
  <c r="G16" i="54"/>
  <c r="H15" i="54"/>
  <c r="G15" i="54"/>
  <c r="H14" i="54"/>
  <c r="G14" i="54"/>
  <c r="H13" i="54"/>
  <c r="G13" i="54"/>
  <c r="H12" i="54"/>
  <c r="G12" i="54"/>
  <c r="H11" i="54"/>
  <c r="G11" i="54"/>
  <c r="H24" i="54" l="1"/>
  <c r="G37" i="54"/>
  <c r="G63" i="55"/>
  <c r="F61" i="55"/>
  <c r="H60" i="55"/>
  <c r="E61" i="55"/>
  <c r="H50" i="55"/>
  <c r="C61" i="55"/>
  <c r="H39" i="55"/>
  <c r="G61" i="55"/>
  <c r="H26" i="55"/>
  <c r="D61" i="55"/>
  <c r="E63" i="55"/>
  <c r="F63" i="55"/>
  <c r="E59" i="54"/>
  <c r="H58" i="54"/>
  <c r="G48" i="54"/>
  <c r="H48" i="54"/>
  <c r="H37" i="54"/>
  <c r="C59" i="54"/>
  <c r="D59" i="54"/>
  <c r="F59" i="54"/>
  <c r="C63" i="55"/>
  <c r="D63" i="55"/>
  <c r="G58" i="54"/>
  <c r="H61" i="55" l="1"/>
  <c r="H63" i="55"/>
  <c r="H59" i="54"/>
  <c r="G59" i="54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G57" i="52"/>
  <c r="G56" i="52"/>
  <c r="G55" i="52"/>
  <c r="G54" i="52"/>
  <c r="G53" i="52"/>
  <c r="G52" i="52"/>
  <c r="G51" i="52"/>
  <c r="G50" i="52"/>
  <c r="G49" i="52"/>
  <c r="G60" i="53"/>
  <c r="F60" i="53"/>
  <c r="E60" i="53"/>
  <c r="D60" i="53"/>
  <c r="C60" i="53"/>
  <c r="H59" i="53"/>
  <c r="H58" i="53"/>
  <c r="H57" i="53"/>
  <c r="H56" i="53"/>
  <c r="H55" i="53"/>
  <c r="H54" i="53"/>
  <c r="H53" i="53"/>
  <c r="H52" i="53"/>
  <c r="H51" i="53"/>
  <c r="G50" i="53"/>
  <c r="F50" i="53"/>
  <c r="E50" i="53"/>
  <c r="D50" i="53"/>
  <c r="C50" i="53"/>
  <c r="H49" i="53"/>
  <c r="H48" i="53"/>
  <c r="H47" i="53"/>
  <c r="H46" i="53"/>
  <c r="H45" i="53"/>
  <c r="H44" i="53"/>
  <c r="H43" i="53"/>
  <c r="H42" i="53"/>
  <c r="H41" i="53"/>
  <c r="H40" i="53"/>
  <c r="G39" i="53"/>
  <c r="F39" i="53"/>
  <c r="E39" i="53"/>
  <c r="D39" i="53"/>
  <c r="C39" i="53"/>
  <c r="C61" i="53" s="1"/>
  <c r="H38" i="53"/>
  <c r="H37" i="53"/>
  <c r="H36" i="53"/>
  <c r="H35" i="53"/>
  <c r="H34" i="53"/>
  <c r="H33" i="53"/>
  <c r="H32" i="53"/>
  <c r="H31" i="53"/>
  <c r="H30" i="53"/>
  <c r="H29" i="53"/>
  <c r="H27" i="53"/>
  <c r="G26" i="53"/>
  <c r="F26" i="53"/>
  <c r="E26" i="53"/>
  <c r="D26" i="53"/>
  <c r="C26" i="53"/>
  <c r="F58" i="52"/>
  <c r="E58" i="52"/>
  <c r="D58" i="52"/>
  <c r="C58" i="52"/>
  <c r="H57" i="52"/>
  <c r="H56" i="52"/>
  <c r="H55" i="52"/>
  <c r="H54" i="52"/>
  <c r="H53" i="52"/>
  <c r="H52" i="52"/>
  <c r="H51" i="52"/>
  <c r="H50" i="52"/>
  <c r="H49" i="52"/>
  <c r="F48" i="52"/>
  <c r="E48" i="52"/>
  <c r="D48" i="52"/>
  <c r="C48" i="52"/>
  <c r="H47" i="52"/>
  <c r="G47" i="52"/>
  <c r="H46" i="52"/>
  <c r="G46" i="52"/>
  <c r="H45" i="52"/>
  <c r="G45" i="52"/>
  <c r="H44" i="52"/>
  <c r="G44" i="52"/>
  <c r="H43" i="52"/>
  <c r="G43" i="52"/>
  <c r="H42" i="52"/>
  <c r="G42" i="52"/>
  <c r="H41" i="52"/>
  <c r="G41" i="52"/>
  <c r="H40" i="52"/>
  <c r="G40" i="52"/>
  <c r="H39" i="52"/>
  <c r="G39" i="52"/>
  <c r="H38" i="52"/>
  <c r="G38" i="52"/>
  <c r="F37" i="52"/>
  <c r="E37" i="52"/>
  <c r="D37" i="52"/>
  <c r="C37" i="52"/>
  <c r="H36" i="52"/>
  <c r="G36" i="52"/>
  <c r="H35" i="52"/>
  <c r="G35" i="52"/>
  <c r="H34" i="52"/>
  <c r="G34" i="52"/>
  <c r="H33" i="52"/>
  <c r="G33" i="52"/>
  <c r="H32" i="52"/>
  <c r="G32" i="52"/>
  <c r="H31" i="52"/>
  <c r="G31" i="52"/>
  <c r="H30" i="52"/>
  <c r="G30" i="52"/>
  <c r="H29" i="52"/>
  <c r="G29" i="52"/>
  <c r="H28" i="52"/>
  <c r="G28" i="52"/>
  <c r="H27" i="52"/>
  <c r="G27" i="52"/>
  <c r="H25" i="52"/>
  <c r="G25" i="52"/>
  <c r="F24" i="52"/>
  <c r="E24" i="52"/>
  <c r="D24" i="52"/>
  <c r="C24" i="52"/>
  <c r="H23" i="52"/>
  <c r="G23" i="52"/>
  <c r="H22" i="52"/>
  <c r="G22" i="52"/>
  <c r="H21" i="52"/>
  <c r="G21" i="52"/>
  <c r="H20" i="52"/>
  <c r="G20" i="52"/>
  <c r="H19" i="52"/>
  <c r="G19" i="52"/>
  <c r="H18" i="52"/>
  <c r="G18" i="52"/>
  <c r="H17" i="52"/>
  <c r="G17" i="52"/>
  <c r="H16" i="52"/>
  <c r="G16" i="52"/>
  <c r="H15" i="52"/>
  <c r="G15" i="52"/>
  <c r="H14" i="52"/>
  <c r="G14" i="52"/>
  <c r="H13" i="52"/>
  <c r="G13" i="52"/>
  <c r="H12" i="52"/>
  <c r="G12" i="52"/>
  <c r="H11" i="52"/>
  <c r="G11" i="52"/>
  <c r="H26" i="53" l="1"/>
  <c r="H24" i="52"/>
  <c r="H48" i="52"/>
  <c r="G63" i="53"/>
  <c r="C63" i="53"/>
  <c r="F59" i="52"/>
  <c r="G37" i="52"/>
  <c r="F63" i="53"/>
  <c r="H60" i="53"/>
  <c r="H50" i="53"/>
  <c r="D61" i="53"/>
  <c r="H39" i="53"/>
  <c r="E63" i="53"/>
  <c r="F61" i="53"/>
  <c r="D63" i="53"/>
  <c r="G61" i="53"/>
  <c r="E61" i="53"/>
  <c r="H58" i="52"/>
  <c r="G48" i="52"/>
  <c r="D59" i="52"/>
  <c r="H37" i="52"/>
  <c r="E59" i="52"/>
  <c r="C59" i="52"/>
  <c r="G58" i="52"/>
  <c r="G24" i="52"/>
  <c r="G59" i="52" l="1"/>
  <c r="H63" i="53"/>
  <c r="H61" i="53"/>
  <c r="H59" i="52"/>
  <c r="G56" i="10" l="1"/>
  <c r="G57" i="10" s="1"/>
  <c r="F56" i="10"/>
  <c r="E56" i="10"/>
  <c r="D56" i="10"/>
  <c r="C56" i="10"/>
  <c r="H55" i="10"/>
  <c r="H54" i="10"/>
  <c r="H53" i="10"/>
  <c r="H52" i="10"/>
  <c r="H51" i="10"/>
  <c r="H50" i="10"/>
  <c r="H49" i="10"/>
  <c r="H48" i="10"/>
  <c r="H47" i="10"/>
  <c r="G46" i="10"/>
  <c r="F46" i="10"/>
  <c r="E46" i="10"/>
  <c r="D46" i="10"/>
  <c r="C46" i="10"/>
  <c r="H45" i="10"/>
  <c r="H44" i="10"/>
  <c r="H43" i="10"/>
  <c r="H42" i="10"/>
  <c r="H41" i="10"/>
  <c r="H40" i="10"/>
  <c r="H39" i="10"/>
  <c r="H38" i="10"/>
  <c r="H37" i="10"/>
  <c r="H36" i="10"/>
  <c r="G35" i="10"/>
  <c r="F35" i="10"/>
  <c r="E35" i="10"/>
  <c r="D35" i="10"/>
  <c r="C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G22" i="10"/>
  <c r="F22" i="10"/>
  <c r="E22" i="10"/>
  <c r="D22" i="10"/>
  <c r="C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F54" i="6"/>
  <c r="E54" i="6"/>
  <c r="D54" i="6"/>
  <c r="C54" i="6"/>
  <c r="G53" i="6"/>
  <c r="G52" i="6"/>
  <c r="G51" i="6"/>
  <c r="G50" i="6"/>
  <c r="G49" i="6"/>
  <c r="G48" i="6"/>
  <c r="G47" i="6"/>
  <c r="G46" i="6"/>
  <c r="G45" i="6"/>
  <c r="F44" i="6"/>
  <c r="E44" i="6"/>
  <c r="D44" i="6"/>
  <c r="C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C33" i="6"/>
  <c r="G32" i="6"/>
  <c r="G31" i="6"/>
  <c r="G30" i="6"/>
  <c r="G29" i="6"/>
  <c r="G28" i="6"/>
  <c r="G27" i="6"/>
  <c r="G26" i="6"/>
  <c r="G25" i="6"/>
  <c r="G24" i="6"/>
  <c r="G23" i="6"/>
  <c r="G22" i="6"/>
  <c r="G21" i="6"/>
  <c r="F20" i="6"/>
  <c r="E20" i="6"/>
  <c r="D20" i="6"/>
  <c r="C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H22" i="10" l="1"/>
  <c r="H35" i="10"/>
  <c r="C57" i="10"/>
  <c r="D57" i="10"/>
  <c r="H46" i="10"/>
  <c r="E57" i="10"/>
  <c r="H56" i="10"/>
  <c r="H57" i="10" s="1"/>
  <c r="F57" i="10"/>
  <c r="G20" i="6"/>
  <c r="G54" i="6"/>
  <c r="G44" i="6"/>
  <c r="C55" i="6"/>
  <c r="D55" i="6"/>
  <c r="E55" i="6"/>
  <c r="G33" i="6"/>
  <c r="F55" i="6"/>
  <c r="G55" i="6" l="1"/>
  <c r="G60" i="36" l="1"/>
  <c r="F60" i="36"/>
  <c r="E60" i="36"/>
  <c r="D60" i="36"/>
  <c r="C60" i="36"/>
  <c r="H59" i="36"/>
  <c r="H58" i="36"/>
  <c r="H57" i="36"/>
  <c r="H56" i="36"/>
  <c r="H55" i="36"/>
  <c r="H54" i="36"/>
  <c r="H53" i="36"/>
  <c r="H52" i="36"/>
  <c r="H60" i="36" s="1"/>
  <c r="H51" i="36"/>
  <c r="G50" i="36"/>
  <c r="F50" i="36"/>
  <c r="E50" i="36"/>
  <c r="D50" i="36"/>
  <c r="C50" i="36"/>
  <c r="H49" i="36"/>
  <c r="H48" i="36"/>
  <c r="H47" i="36"/>
  <c r="H46" i="36"/>
  <c r="H45" i="36"/>
  <c r="H44" i="36"/>
  <c r="H43" i="36"/>
  <c r="H42" i="36"/>
  <c r="H41" i="36"/>
  <c r="H40" i="36"/>
  <c r="G39" i="36"/>
  <c r="F39" i="36"/>
  <c r="E39" i="36"/>
  <c r="D39" i="36"/>
  <c r="C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G26" i="36"/>
  <c r="G12" i="36"/>
  <c r="G10" i="36" s="1"/>
  <c r="F26" i="36"/>
  <c r="E26" i="36"/>
  <c r="D26" i="36"/>
  <c r="C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D12" i="36"/>
  <c r="D10" i="36" s="1"/>
  <c r="D16" i="11"/>
  <c r="D15" i="11"/>
  <c r="D14" i="11"/>
  <c r="D13" i="11"/>
  <c r="D12" i="11"/>
  <c r="D11" i="11"/>
  <c r="D10" i="11"/>
  <c r="D9" i="11"/>
  <c r="D8" i="11"/>
  <c r="D7" i="11"/>
  <c r="D6" i="11"/>
  <c r="D5" i="11"/>
  <c r="C16" i="11"/>
  <c r="C15" i="11"/>
  <c r="C14" i="11"/>
  <c r="C13" i="11"/>
  <c r="C12" i="11"/>
  <c r="C11" i="11"/>
  <c r="C10" i="11"/>
  <c r="C9" i="11"/>
  <c r="C8" i="11"/>
  <c r="C7" i="11"/>
  <c r="C6" i="11"/>
  <c r="C5" i="11"/>
  <c r="I16" i="11"/>
  <c r="I15" i="11"/>
  <c r="I14" i="11"/>
  <c r="I13" i="11"/>
  <c r="I12" i="11"/>
  <c r="I11" i="11"/>
  <c r="I10" i="11"/>
  <c r="I9" i="11"/>
  <c r="I8" i="11"/>
  <c r="I7" i="11"/>
  <c r="I6" i="11"/>
  <c r="I5" i="11"/>
  <c r="G5" i="11"/>
  <c r="F14" i="11"/>
  <c r="F15" i="11"/>
  <c r="F13" i="11"/>
  <c r="F12" i="11"/>
  <c r="F11" i="11"/>
  <c r="F10" i="11"/>
  <c r="F9" i="11"/>
  <c r="F8" i="11"/>
  <c r="F7" i="11"/>
  <c r="F6" i="11"/>
  <c r="F5" i="11"/>
  <c r="F16" i="11"/>
  <c r="H16" i="11"/>
  <c r="H15" i="11"/>
  <c r="H14" i="11"/>
  <c r="H13" i="11"/>
  <c r="H12" i="11"/>
  <c r="H11" i="11"/>
  <c r="H10" i="11"/>
  <c r="H9" i="11"/>
  <c r="H8" i="11"/>
  <c r="H7" i="11"/>
  <c r="H6" i="11"/>
  <c r="H5" i="11"/>
  <c r="G6" i="11"/>
  <c r="G7" i="11"/>
  <c r="G8" i="11"/>
  <c r="G9" i="11"/>
  <c r="G10" i="11"/>
  <c r="G11" i="11"/>
  <c r="G12" i="11"/>
  <c r="G13" i="11"/>
  <c r="G14" i="11"/>
  <c r="G15" i="11"/>
  <c r="G16" i="11"/>
  <c r="E5" i="11"/>
  <c r="E6" i="11"/>
  <c r="E7" i="11"/>
  <c r="E8" i="11"/>
  <c r="E9" i="11"/>
  <c r="E10" i="11"/>
  <c r="E11" i="11"/>
  <c r="E12" i="11"/>
  <c r="E13" i="11"/>
  <c r="E14" i="11"/>
  <c r="E15" i="11"/>
  <c r="E16" i="11"/>
  <c r="H50" i="36" l="1"/>
  <c r="E12" i="36"/>
  <c r="E10" i="36" s="1"/>
  <c r="H26" i="36"/>
  <c r="H12" i="36" s="1"/>
  <c r="H10" i="36" s="1"/>
  <c r="F12" i="36"/>
  <c r="F10" i="36" s="1"/>
  <c r="C12" i="36"/>
  <c r="C10" i="36" s="1"/>
  <c r="H39" i="36"/>
</calcChain>
</file>

<file path=xl/sharedStrings.xml><?xml version="1.0" encoding="utf-8"?>
<sst xmlns="http://schemas.openxmlformats.org/spreadsheetml/2006/main" count="1228" uniqueCount="121">
  <si>
    <t>Juni</t>
  </si>
  <si>
    <t>März</t>
  </si>
  <si>
    <t>April</t>
  </si>
  <si>
    <t>Mai</t>
  </si>
  <si>
    <t>Juli</t>
  </si>
  <si>
    <t>Asylbewerber</t>
  </si>
  <si>
    <t>STUTTGART</t>
  </si>
  <si>
    <t>Böblingen</t>
  </si>
  <si>
    <t>Esslingen</t>
  </si>
  <si>
    <t>Göppingen</t>
  </si>
  <si>
    <t>Ludwigsburg</t>
  </si>
  <si>
    <t>Rems-Murr-Kreis</t>
  </si>
  <si>
    <t>HEILBRONN</t>
  </si>
  <si>
    <t>Heilbronn-Lkrs.</t>
  </si>
  <si>
    <t>Hohenlohekreis</t>
  </si>
  <si>
    <t>Schwäbisch Hall</t>
  </si>
  <si>
    <t>Main-Tauber-Kreis</t>
  </si>
  <si>
    <t>Heidenheim</t>
  </si>
  <si>
    <t>Ostalbkreis</t>
  </si>
  <si>
    <t>BADEN-BADEN</t>
  </si>
  <si>
    <t>KARLSRUHE</t>
  </si>
  <si>
    <t>Karlsruhe-Lkrs.</t>
  </si>
  <si>
    <t>Rastatt</t>
  </si>
  <si>
    <t>HEIDELBERG</t>
  </si>
  <si>
    <t>MANNHEIM</t>
  </si>
  <si>
    <t>Neckar-Odenwald-Kreis</t>
  </si>
  <si>
    <t>Rhein-Neckar-Kreis</t>
  </si>
  <si>
    <t>PFORZHEIM</t>
  </si>
  <si>
    <t>Calw</t>
  </si>
  <si>
    <t>Enzkreis</t>
  </si>
  <si>
    <t>Freudenstadt</t>
  </si>
  <si>
    <t>FREIBURG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</si>
  <si>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</si>
  <si>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</si>
  <si>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</si>
  <si>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</si>
  <si>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</si>
  <si>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</si>
  <si>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</si>
  <si>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</si>
  <si>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</si>
  <si>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</si>
  <si>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</si>
  <si>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</si>
  <si>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</si>
  <si>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</si>
  <si>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</si>
  <si>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</si>
  <si>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</si>
  <si>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</si>
  <si>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Kapazität</t>
  </si>
  <si>
    <t>Leerstand</t>
  </si>
  <si>
    <t>innerhalb GU</t>
  </si>
  <si>
    <t>außerhalb GU</t>
  </si>
  <si>
    <t>davon</t>
  </si>
  <si>
    <t>Summe RP Tübingen:</t>
  </si>
  <si>
    <t>Summe RP Freiburg:</t>
  </si>
  <si>
    <t>Summe RP Karlsruhe:</t>
  </si>
  <si>
    <t>Summe RP Stuttgart:</t>
  </si>
  <si>
    <t>abgelehnte</t>
  </si>
  <si>
    <t>Asyl-</t>
  </si>
  <si>
    <t>bewerber</t>
  </si>
  <si>
    <t>(De-factos)</t>
  </si>
  <si>
    <t>Bestand</t>
  </si>
  <si>
    <t>berechtigte /</t>
  </si>
  <si>
    <t>"Kl. Asyl"</t>
  </si>
  <si>
    <t>(GU)</t>
  </si>
  <si>
    <t>(Kreise = GU)</t>
  </si>
  <si>
    <t>Jan.</t>
  </si>
  <si>
    <t>Feb.</t>
  </si>
  <si>
    <t>Aug.</t>
  </si>
  <si>
    <t>Sep.</t>
  </si>
  <si>
    <t>Okt.</t>
  </si>
  <si>
    <t>Nov.</t>
  </si>
  <si>
    <t>Dez.</t>
  </si>
  <si>
    <t>Asylbewerber - Bundeszugang</t>
  </si>
  <si>
    <t>Asylbewerber - Landeszugang</t>
  </si>
  <si>
    <t>Bestand Flüchtlinge in staatlichen Unterkünften</t>
  </si>
  <si>
    <t>Kapazität GUs</t>
  </si>
  <si>
    <t>Personengruppen in Einrichtungen der Erstaufnahme und der vorläufigen Unterbringung</t>
  </si>
  <si>
    <t>Einrichtungen der Erstaufnahme</t>
  </si>
  <si>
    <t>und vorläufigen Unterbringung</t>
  </si>
  <si>
    <t>Flüchtlinge</t>
  </si>
  <si>
    <t>Jüdische</t>
  </si>
  <si>
    <t>Zuwanderer</t>
  </si>
  <si>
    <t>Irak-Flüchtlinge</t>
  </si>
  <si>
    <t>Jüdische Zuwanderer - Landeszugang</t>
  </si>
  <si>
    <t>Sonstige</t>
  </si>
  <si>
    <t>(§§ 22 und 23)</t>
  </si>
  <si>
    <t>Folge-
anträge</t>
  </si>
  <si>
    <t>Stadtkreis Stuttgart</t>
  </si>
  <si>
    <t>Stadtkreis Baden-Baden</t>
  </si>
  <si>
    <t>Stadtkreis Karlsruhe</t>
  </si>
  <si>
    <t>Landkreis Karlsruhe</t>
  </si>
  <si>
    <t>Stadtkreis Heidelberg</t>
  </si>
  <si>
    <t>Stadtkreis Mannheim</t>
  </si>
  <si>
    <t>Stadtkreis Pforzheim</t>
  </si>
  <si>
    <t>Stadtkreis Freiburg</t>
  </si>
  <si>
    <t>Stadtkreis Ulm</t>
  </si>
  <si>
    <t>Stadtkreis Heilbronn</t>
  </si>
  <si>
    <t>Anzahl gesamt</t>
  </si>
  <si>
    <t xml:space="preserve">    davon:
    Vorläufige Unterbringung in 
    Stadt- und Landkreisen</t>
  </si>
  <si>
    <t xml:space="preserve">    davon:
    Erstaufnahmeeinrichtungen BW
    einschl. BEAs und Notunterkünfte</t>
  </si>
  <si>
    <t>REGIERUNGSPRÄSIDIUM KARLSRUHE</t>
  </si>
  <si>
    <t>ABTEILUNG 9 - Flüchtlingsangelegenheiten, landesweite Steuerung, Aufnahme, Unterbringung, Verteilung</t>
  </si>
  <si>
    <t>Durchschnittliche Belegung 2016</t>
  </si>
  <si>
    <t>Asyl-
bewerber</t>
  </si>
  <si>
    <t>Referat 92 - Leitstelle Flüchtlingsunterbringung BW</t>
  </si>
  <si>
    <t>Belegung der Einrichtungen der vorläufigen Unterbringung</t>
  </si>
  <si>
    <t>Monat Jahr</t>
  </si>
  <si>
    <t>Einrichtungen der vorläufigen Unterbringung</t>
  </si>
  <si>
    <t>Jüdische Zuwanderer</t>
  </si>
  <si>
    <t xml:space="preserve">Asyl-berechtigte </t>
  </si>
  <si>
    <t>abgelehnte Asylbewerber</t>
  </si>
  <si>
    <t>(§§ 22, 23 und 24 AufenthG)</t>
  </si>
  <si>
    <t>Personengruppen in Einrichtungen der vorläufigen Unterbringung</t>
  </si>
  <si>
    <t>Summe landesweit:</t>
  </si>
  <si>
    <t>Jüdische Zuwan-derer</t>
  </si>
  <si>
    <t>Auslastung</t>
  </si>
  <si>
    <t>(innerh. GU)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</si>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</sst>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.0%"/>
  </numFmts>
  <fonts count="3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1" applyNumberFormat="0" applyAlignment="0" applyProtection="0"/>
    <xf numFmtId="0" fontId="16" fillId="11" borderId="2" applyNumberFormat="0" applyAlignment="0" applyProtection="0"/>
    <xf numFmtId="0" fontId="17" fillId="4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12" borderId="0" applyNumberFormat="0" applyBorder="0" applyAlignment="0" applyProtection="0"/>
    <xf numFmtId="0" fontId="4" fillId="13" borderId="4" applyNumberFormat="0" applyFont="0" applyAlignment="0" applyProtection="0"/>
    <xf numFmtId="9" fontId="27" fillId="0" borderId="0" applyFont="0" applyFill="0" applyBorder="0" applyAlignment="0" applyProtection="0"/>
    <xf numFmtId="0" fontId="22" fillId="2" borderId="0" applyNumberFormat="0" applyBorder="0" applyAlignment="0" applyProtection="0"/>
    <xf numFmtId="0" fontId="4" fillId="0" borderId="0"/>
    <xf numFmtId="0" fontId="28" fillId="0" borderId="0"/>
    <xf numFmtId="0" fontId="1" fillId="0" borderId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13" borderId="4" applyNumberFormat="0" applyFont="0" applyAlignment="0" applyProtection="0"/>
    <xf numFmtId="9" fontId="1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24" borderId="0" applyNumberFormat="0" applyBorder="0" applyAlignment="0" applyProtection="0"/>
    <xf numFmtId="0" fontId="30" fillId="13" borderId="4" applyNumberFormat="0" applyFont="0" applyAlignment="0" applyProtection="0"/>
    <xf numFmtId="0" fontId="28" fillId="0" borderId="0"/>
  </cellStyleXfs>
  <cellXfs count="29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3" fillId="15" borderId="12" xfId="0" applyFont="1" applyFill="1" applyBorder="1" applyAlignment="1" applyProtection="1">
      <alignment horizontal="center"/>
    </xf>
    <xf numFmtId="3" fontId="0" fillId="0" borderId="16" xfId="0" applyNumberFormat="1" applyBorder="1" applyAlignment="1" applyProtection="1">
      <alignment horizontal="center"/>
    </xf>
    <xf numFmtId="0" fontId="4" fillId="15" borderId="12" xfId="20" applyFont="1" applyFill="1" applyBorder="1" applyProtection="1"/>
    <xf numFmtId="0" fontId="6" fillId="15" borderId="19" xfId="20" applyFont="1" applyFill="1" applyBorder="1" applyAlignment="1" applyProtection="1">
      <alignment horizontal="right"/>
    </xf>
    <xf numFmtId="0" fontId="6" fillId="15" borderId="20" xfId="20" applyFont="1" applyFill="1" applyBorder="1" applyAlignment="1" applyProtection="1">
      <alignment horizontal="right"/>
    </xf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3" fillId="15" borderId="30" xfId="0" applyFont="1" applyFill="1" applyBorder="1" applyAlignment="1" applyProtection="1">
      <alignment horizontal="center"/>
    </xf>
    <xf numFmtId="0" fontId="3" fillId="15" borderId="28" xfId="0" applyFont="1" applyFill="1" applyBorder="1" applyAlignment="1" applyProtection="1">
      <alignment horizontal="center"/>
    </xf>
    <xf numFmtId="0" fontId="3" fillId="15" borderId="31" xfId="0" applyFont="1" applyFill="1" applyBorder="1" applyProtection="1"/>
    <xf numFmtId="3" fontId="0" fillId="0" borderId="32" xfId="0" applyNumberFormat="1" applyBorder="1" applyAlignment="1" applyProtection="1">
      <alignment horizontal="center"/>
    </xf>
    <xf numFmtId="3" fontId="0" fillId="0" borderId="33" xfId="0" applyNumberFormat="1" applyBorder="1" applyAlignment="1" applyProtection="1">
      <alignment horizontal="center"/>
    </xf>
    <xf numFmtId="0" fontId="0" fillId="0" borderId="0" xfId="0" applyBorder="1"/>
    <xf numFmtId="3" fontId="0" fillId="0" borderId="28" xfId="0" applyNumberFormat="1" applyFill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</xf>
    <xf numFmtId="0" fontId="4" fillId="15" borderId="0" xfId="20" applyFont="1" applyFill="1" applyBorder="1" applyProtection="1"/>
    <xf numFmtId="3" fontId="4" fillId="0" borderId="28" xfId="18" applyNumberFormat="1" applyBorder="1" applyAlignment="1" applyProtection="1">
      <alignment horizontal="center"/>
      <protection locked="0"/>
    </xf>
    <xf numFmtId="3" fontId="4" fillId="0" borderId="30" xfId="18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3" fontId="4" fillId="0" borderId="28" xfId="0" applyNumberFormat="1" applyFont="1" applyBorder="1" applyAlignment="1" applyProtection="1">
      <alignment horizontal="center"/>
      <protection locked="0"/>
    </xf>
    <xf numFmtId="3" fontId="4" fillId="0" borderId="30" xfId="18" applyNumberFormat="1" applyBorder="1" applyAlignment="1" applyProtection="1">
      <alignment horizontal="center"/>
    </xf>
    <xf numFmtId="0" fontId="29" fillId="0" borderId="0" xfId="0" applyFont="1"/>
    <xf numFmtId="3" fontId="1" fillId="0" borderId="28" xfId="29" applyNumberFormat="1" applyBorder="1" applyAlignment="1" applyProtection="1">
      <alignment horizontal="center"/>
    </xf>
    <xf numFmtId="3" fontId="1" fillId="0" borderId="30" xfId="29" applyNumberFormat="1" applyBorder="1" applyAlignment="1" applyProtection="1">
      <alignment horizontal="center"/>
      <protection locked="0"/>
    </xf>
    <xf numFmtId="3" fontId="1" fillId="0" borderId="16" xfId="29" applyNumberFormat="1" applyBorder="1" applyAlignment="1" applyProtection="1">
      <alignment horizontal="center"/>
    </xf>
    <xf numFmtId="3" fontId="1" fillId="0" borderId="28" xfId="29" applyNumberFormat="1" applyBorder="1" applyAlignment="1" applyProtection="1">
      <alignment horizontal="center"/>
      <protection locked="0"/>
    </xf>
    <xf numFmtId="0" fontId="3" fillId="15" borderId="29" xfId="0" applyFont="1" applyFill="1" applyBorder="1" applyAlignment="1" applyProtection="1">
      <alignment horizontal="center"/>
    </xf>
    <xf numFmtId="3" fontId="3" fillId="15" borderId="46" xfId="0" applyNumberFormat="1" applyFont="1" applyFill="1" applyBorder="1" applyAlignment="1" applyProtection="1">
      <alignment horizontal="center" vertical="center"/>
    </xf>
    <xf numFmtId="0" fontId="3" fillId="15" borderId="18" xfId="0" applyFont="1" applyFill="1" applyBorder="1" applyAlignment="1" applyProtection="1">
      <alignment horizontal="center"/>
    </xf>
    <xf numFmtId="0" fontId="5" fillId="15" borderId="50" xfId="0" applyFont="1" applyFill="1" applyBorder="1" applyAlignment="1" applyProtection="1">
      <alignment horizontal="right"/>
    </xf>
    <xf numFmtId="0" fontId="5" fillId="15" borderId="52" xfId="0" applyFont="1" applyFill="1" applyBorder="1" applyProtection="1"/>
    <xf numFmtId="3" fontId="3" fillId="15" borderId="45" xfId="0" applyNumberFormat="1" applyFont="1" applyFill="1" applyBorder="1" applyAlignment="1" applyProtection="1">
      <alignment horizontal="center" vertical="center"/>
    </xf>
    <xf numFmtId="3" fontId="3" fillId="15" borderId="47" xfId="0" applyNumberFormat="1" applyFont="1" applyFill="1" applyBorder="1" applyAlignment="1" applyProtection="1">
      <alignment horizontal="center" vertical="center"/>
    </xf>
    <xf numFmtId="0" fontId="0" fillId="15" borderId="28" xfId="0" applyFill="1" applyBorder="1" applyProtection="1"/>
    <xf numFmtId="0" fontId="8" fillId="15" borderId="28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3" fontId="0" fillId="0" borderId="37" xfId="0" applyNumberFormat="1" applyBorder="1" applyAlignment="1" applyProtection="1">
      <alignment horizontal="center"/>
      <protection locked="0"/>
    </xf>
    <xf numFmtId="164" fontId="7" fillId="0" borderId="0" xfId="0" applyNumberFormat="1" applyFont="1" applyBorder="1" applyAlignment="1">
      <alignment horizontal="center"/>
    </xf>
    <xf numFmtId="0" fontId="3" fillId="15" borderId="42" xfId="0" applyFont="1" applyFill="1" applyBorder="1" applyProtection="1"/>
    <xf numFmtId="0" fontId="8" fillId="15" borderId="29" xfId="0" applyFont="1" applyFill="1" applyBorder="1" applyAlignment="1" applyProtection="1">
      <alignment horizontal="center"/>
    </xf>
    <xf numFmtId="0" fontId="0" fillId="15" borderId="14" xfId="0" applyFill="1" applyBorder="1" applyAlignment="1" applyProtection="1">
      <alignment horizontal="right"/>
    </xf>
    <xf numFmtId="3" fontId="0" fillId="0" borderId="29" xfId="0" applyNumberFormat="1" applyBorder="1" applyAlignment="1" applyProtection="1">
      <alignment horizontal="center"/>
    </xf>
    <xf numFmtId="3" fontId="0" fillId="0" borderId="39" xfId="0" applyNumberFormat="1" applyBorder="1" applyAlignment="1" applyProtection="1">
      <alignment horizontal="center"/>
    </xf>
    <xf numFmtId="3" fontId="0" fillId="0" borderId="36" xfId="0" applyNumberForma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2" xfId="0" applyNumberFormat="1" applyFont="1" applyBorder="1" applyAlignment="1" applyProtection="1">
      <alignment horizont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19" xfId="0" applyNumberFormat="1" applyFont="1" applyBorder="1" applyAlignment="1" applyProtection="1">
      <alignment horizontal="center"/>
    </xf>
    <xf numFmtId="3" fontId="6" fillId="0" borderId="24" xfId="0" applyNumberFormat="1" applyFont="1" applyBorder="1" applyAlignment="1" applyProtection="1">
      <alignment horizontal="center"/>
    </xf>
    <xf numFmtId="3" fontId="6" fillId="0" borderId="25" xfId="0" applyNumberFormat="1" applyFont="1" applyBorder="1" applyAlignment="1" applyProtection="1">
      <alignment horizontal="center"/>
    </xf>
    <xf numFmtId="3" fontId="6" fillId="0" borderId="26" xfId="0" applyNumberFormat="1" applyFont="1" applyBorder="1" applyAlignment="1" applyProtection="1">
      <alignment horizontal="center"/>
    </xf>
    <xf numFmtId="3" fontId="6" fillId="0" borderId="27" xfId="0" applyNumberFormat="1" applyFont="1" applyBorder="1" applyAlignment="1" applyProtection="1">
      <alignment horizontal="center"/>
    </xf>
    <xf numFmtId="3" fontId="3" fillId="15" borderId="53" xfId="0" applyNumberFormat="1" applyFont="1" applyFill="1" applyBorder="1" applyAlignment="1" applyProtection="1">
      <alignment horizontal="center" vertical="center"/>
    </xf>
    <xf numFmtId="3" fontId="3" fillId="15" borderId="54" xfId="0" applyNumberFormat="1" applyFont="1" applyFill="1" applyBorder="1" applyAlignment="1" applyProtection="1">
      <alignment horizontal="center" vertical="center"/>
    </xf>
    <xf numFmtId="3" fontId="3" fillId="15" borderId="55" xfId="0" applyNumberFormat="1" applyFont="1" applyFill="1" applyBorder="1" applyAlignment="1" applyProtection="1">
      <alignment horizontal="center" vertical="center"/>
    </xf>
    <xf numFmtId="3" fontId="0" fillId="0" borderId="33" xfId="0" applyNumberFormat="1" applyBorder="1" applyAlignment="1" applyProtection="1">
      <alignment horizontal="center"/>
    </xf>
    <xf numFmtId="3" fontId="1" fillId="0" borderId="40" xfId="0" applyNumberFormat="1" applyFont="1" applyBorder="1" applyAlignment="1" applyProtection="1">
      <alignment horizontal="center" wrapText="1"/>
    </xf>
    <xf numFmtId="3" fontId="1" fillId="0" borderId="33" xfId="0" applyNumberFormat="1" applyFont="1" applyBorder="1" applyAlignment="1" applyProtection="1">
      <alignment horizontal="center" wrapText="1"/>
      <protection locked="0"/>
    </xf>
    <xf numFmtId="3" fontId="1" fillId="0" borderId="38" xfId="0" applyNumberFormat="1" applyFont="1" applyBorder="1" applyAlignment="1" applyProtection="1">
      <alignment horizontal="center" wrapText="1"/>
      <protection locked="0"/>
    </xf>
    <xf numFmtId="3" fontId="0" fillId="0" borderId="63" xfId="0" applyNumberFormat="1" applyBorder="1" applyAlignment="1" applyProtection="1">
      <alignment horizontal="center"/>
      <protection locked="0"/>
    </xf>
    <xf numFmtId="3" fontId="1" fillId="0" borderId="39" xfId="0" applyNumberFormat="1" applyFont="1" applyBorder="1" applyAlignment="1" applyProtection="1">
      <alignment horizontal="center"/>
    </xf>
    <xf numFmtId="3" fontId="1" fillId="0" borderId="32" xfId="0" applyNumberFormat="1" applyFont="1" applyBorder="1" applyAlignment="1" applyProtection="1">
      <alignment horizontal="center"/>
    </xf>
    <xf numFmtId="0" fontId="1" fillId="15" borderId="0" xfId="20" applyFont="1" applyFill="1" applyBorder="1" applyProtection="1"/>
    <xf numFmtId="3" fontId="0" fillId="0" borderId="32" xfId="0" applyNumberFormat="1" applyBorder="1" applyAlignment="1" applyProtection="1">
      <alignment horizontal="center"/>
    </xf>
    <xf numFmtId="0" fontId="1" fillId="15" borderId="14" xfId="0" applyFont="1" applyFill="1" applyBorder="1" applyAlignment="1" applyProtection="1">
      <alignment horizontal="right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" fillId="15" borderId="64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2" fillId="0" borderId="0" xfId="0" applyNumberFormat="1" applyFont="1" applyBorder="1" applyAlignment="1">
      <alignment horizontal="center"/>
    </xf>
    <xf numFmtId="0" fontId="3" fillId="15" borderId="34" xfId="0" applyFont="1" applyFill="1" applyBorder="1" applyAlignment="1" applyProtection="1">
      <alignment horizontal="center"/>
    </xf>
    <xf numFmtId="0" fontId="3" fillId="15" borderId="62" xfId="0" applyFont="1" applyFill="1" applyBorder="1" applyAlignment="1" applyProtection="1">
      <alignment horizontal="center"/>
    </xf>
    <xf numFmtId="0" fontId="3" fillId="15" borderId="15" xfId="0" applyFont="1" applyFill="1" applyBorder="1" applyAlignment="1" applyProtection="1">
      <alignment horizontal="center"/>
    </xf>
    <xf numFmtId="0" fontId="3" fillId="15" borderId="31" xfId="0" applyFont="1" applyFill="1" applyBorder="1" applyAlignment="1" applyProtection="1">
      <alignment horizontal="center"/>
    </xf>
    <xf numFmtId="0" fontId="1" fillId="15" borderId="0" xfId="20" applyFont="1" applyFill="1" applyBorder="1" applyAlignment="1" applyProtection="1">
      <alignment wrapText="1"/>
    </xf>
    <xf numFmtId="3" fontId="1" fillId="0" borderId="65" xfId="0" applyNumberFormat="1" applyFont="1" applyBorder="1" applyAlignment="1" applyProtection="1">
      <alignment horizontal="center" wrapText="1"/>
      <protection locked="0"/>
    </xf>
    <xf numFmtId="3" fontId="1" fillId="0" borderId="66" xfId="0" applyNumberFormat="1" applyFont="1" applyBorder="1" applyAlignment="1" applyProtection="1">
      <alignment horizontal="center" wrapText="1"/>
      <protection locked="0"/>
    </xf>
    <xf numFmtId="3" fontId="1" fillId="0" borderId="21" xfId="31" applyNumberFormat="1" applyFont="1" applyBorder="1" applyAlignment="1" applyProtection="1">
      <alignment horizontal="center" wrapText="1"/>
      <protection locked="0"/>
    </xf>
    <xf numFmtId="3" fontId="1" fillId="0" borderId="22" xfId="31" applyNumberFormat="1" applyFont="1" applyBorder="1" applyAlignment="1" applyProtection="1">
      <alignment horizontal="center" wrapText="1"/>
      <protection locked="0"/>
    </xf>
    <xf numFmtId="3" fontId="1" fillId="0" borderId="67" xfId="31" applyNumberFormat="1" applyFont="1" applyBorder="1" applyAlignment="1" applyProtection="1">
      <alignment horizontal="center" wrapText="1"/>
      <protection locked="0"/>
    </xf>
    <xf numFmtId="3" fontId="1" fillId="0" borderId="51" xfId="31" applyNumberFormat="1" applyFont="1" applyBorder="1" applyAlignment="1" applyProtection="1">
      <alignment horizontal="center" wrapText="1"/>
      <protection locked="0"/>
    </xf>
    <xf numFmtId="3" fontId="1" fillId="0" borderId="19" xfId="0" applyNumberFormat="1" applyFont="1" applyBorder="1" applyAlignment="1" applyProtection="1">
      <alignment horizontal="center" wrapText="1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0" borderId="67" xfId="0" applyNumberFormat="1" applyFont="1" applyBorder="1" applyAlignment="1" applyProtection="1">
      <alignment horizontal="center"/>
      <protection locked="0"/>
    </xf>
    <xf numFmtId="3" fontId="1" fillId="0" borderId="51" xfId="0" applyNumberFormat="1" applyFont="1" applyFill="1" applyBorder="1" applyAlignment="1" applyProtection="1">
      <alignment horizontal="center"/>
    </xf>
    <xf numFmtId="3" fontId="1" fillId="0" borderId="21" xfId="0" applyNumberFormat="1" applyFont="1" applyBorder="1" applyAlignment="1" applyProtection="1">
      <alignment horizontal="center" wrapText="1"/>
      <protection locked="0"/>
    </xf>
    <xf numFmtId="3" fontId="1" fillId="0" borderId="22" xfId="0" applyNumberFormat="1" applyFont="1" applyBorder="1" applyAlignment="1" applyProtection="1">
      <alignment horizontal="center" wrapText="1"/>
      <protection locked="0"/>
    </xf>
    <xf numFmtId="3" fontId="1" fillId="0" borderId="67" xfId="0" applyNumberFormat="1" applyFont="1" applyBorder="1" applyAlignment="1" applyProtection="1">
      <alignment horizontal="center" wrapText="1"/>
      <protection locked="0"/>
    </xf>
    <xf numFmtId="3" fontId="1" fillId="0" borderId="51" xfId="0" applyNumberFormat="1" applyFont="1" applyBorder="1" applyAlignment="1" applyProtection="1">
      <alignment horizontal="center" wrapText="1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1" fontId="1" fillId="0" borderId="51" xfId="0" applyNumberFormat="1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 wrapText="1"/>
    </xf>
    <xf numFmtId="3" fontId="1" fillId="0" borderId="32" xfId="29" applyNumberFormat="1" applyFont="1" applyBorder="1" applyAlignment="1" applyProtection="1">
      <alignment horizontal="center" wrapText="1"/>
      <protection locked="0"/>
    </xf>
    <xf numFmtId="3" fontId="1" fillId="0" borderId="63" xfId="29" applyNumberFormat="1" applyFont="1" applyBorder="1" applyAlignment="1" applyProtection="1">
      <alignment horizontal="center" wrapText="1"/>
      <protection locked="0"/>
    </xf>
    <xf numFmtId="3" fontId="1" fillId="0" borderId="68" xfId="29" applyNumberFormat="1" applyFont="1" applyBorder="1" applyAlignment="1" applyProtection="1">
      <alignment horizontal="center" wrapText="1"/>
      <protection locked="0"/>
    </xf>
    <xf numFmtId="3" fontId="1" fillId="0" borderId="69" xfId="29" applyNumberFormat="1" applyFont="1" applyBorder="1" applyAlignment="1" applyProtection="1">
      <alignment horizontal="center" wrapText="1"/>
      <protection locked="0"/>
    </xf>
    <xf numFmtId="3" fontId="1" fillId="0" borderId="70" xfId="0" applyNumberFormat="1" applyFont="1" applyBorder="1" applyAlignment="1" applyProtection="1">
      <alignment horizontal="center" wrapText="1"/>
    </xf>
    <xf numFmtId="0" fontId="6" fillId="15" borderId="43" xfId="0" applyFont="1" applyFill="1" applyBorder="1" applyAlignment="1" applyProtection="1">
      <alignment horizontal="right" wrapText="1"/>
    </xf>
    <xf numFmtId="0" fontId="6" fillId="25" borderId="57" xfId="20" applyFont="1" applyFill="1" applyBorder="1" applyAlignment="1" applyProtection="1">
      <alignment horizontal="right" wrapText="1"/>
    </xf>
    <xf numFmtId="3" fontId="6" fillId="25" borderId="45" xfId="0" applyNumberFormat="1" applyFont="1" applyFill="1" applyBorder="1" applyAlignment="1" applyProtection="1">
      <alignment horizontal="center" wrapText="1"/>
    </xf>
    <xf numFmtId="3" fontId="6" fillId="25" borderId="46" xfId="0" applyNumberFormat="1" applyFont="1" applyFill="1" applyBorder="1" applyAlignment="1" applyProtection="1">
      <alignment horizontal="center" wrapText="1"/>
    </xf>
    <xf numFmtId="3" fontId="6" fillId="25" borderId="48" xfId="0" applyNumberFormat="1" applyFont="1" applyFill="1" applyBorder="1" applyAlignment="1" applyProtection="1">
      <alignment horizontal="center" wrapText="1"/>
    </xf>
    <xf numFmtId="3" fontId="6" fillId="25" borderId="41" xfId="0" applyNumberFormat="1" applyFont="1" applyFill="1" applyBorder="1" applyAlignment="1" applyProtection="1">
      <alignment horizontal="center" wrapText="1"/>
    </xf>
    <xf numFmtId="3" fontId="6" fillId="25" borderId="44" xfId="0" applyNumberFormat="1" applyFont="1" applyFill="1" applyBorder="1" applyAlignment="1" applyProtection="1">
      <alignment horizontal="center" wrapText="1"/>
    </xf>
    <xf numFmtId="3" fontId="1" fillId="0" borderId="21" xfId="29" applyNumberFormat="1" applyFont="1" applyBorder="1" applyAlignment="1" applyProtection="1">
      <alignment horizontal="center" wrapText="1"/>
      <protection locked="0"/>
    </xf>
    <xf numFmtId="3" fontId="1" fillId="0" borderId="22" xfId="29" applyNumberFormat="1" applyFont="1" applyBorder="1" applyAlignment="1" applyProtection="1">
      <alignment horizontal="center" wrapText="1"/>
      <protection locked="0"/>
    </xf>
    <xf numFmtId="3" fontId="1" fillId="0" borderId="67" xfId="29" applyNumberFormat="1" applyFont="1" applyBorder="1" applyAlignment="1" applyProtection="1">
      <alignment horizontal="center" wrapText="1"/>
      <protection locked="0"/>
    </xf>
    <xf numFmtId="3" fontId="1" fillId="0" borderId="51" xfId="29" applyNumberFormat="1" applyFont="1" applyBorder="1" applyAlignment="1" applyProtection="1">
      <alignment horizontal="center" wrapText="1"/>
      <protection locked="0"/>
    </xf>
    <xf numFmtId="3" fontId="1" fillId="0" borderId="21" xfId="29" applyNumberFormat="1" applyFont="1" applyBorder="1" applyAlignment="1" applyProtection="1">
      <alignment horizontal="center" wrapText="1"/>
    </xf>
    <xf numFmtId="3" fontId="1" fillId="0" borderId="21" xfId="0" applyNumberFormat="1" applyFont="1" applyFill="1" applyBorder="1" applyAlignment="1" applyProtection="1">
      <alignment horizontal="center" wrapText="1"/>
      <protection locked="0"/>
    </xf>
    <xf numFmtId="3" fontId="1" fillId="0" borderId="22" xfId="0" applyNumberFormat="1" applyFont="1" applyFill="1" applyBorder="1" applyAlignment="1" applyProtection="1">
      <alignment horizontal="center" wrapText="1"/>
      <protection locked="0"/>
    </xf>
    <xf numFmtId="3" fontId="1" fillId="0" borderId="67" xfId="0" applyNumberFormat="1" applyFont="1" applyFill="1" applyBorder="1" applyAlignment="1" applyProtection="1">
      <alignment horizontal="center" wrapText="1"/>
      <protection locked="0"/>
    </xf>
    <xf numFmtId="3" fontId="1" fillId="0" borderId="51" xfId="0" applyNumberFormat="1" applyFont="1" applyFill="1" applyBorder="1" applyAlignment="1" applyProtection="1">
      <alignment horizontal="center" wrapText="1"/>
      <protection locked="0"/>
    </xf>
    <xf numFmtId="3" fontId="1" fillId="0" borderId="19" xfId="0" applyNumberFormat="1" applyFont="1" applyFill="1" applyBorder="1" applyAlignment="1" applyProtection="1">
      <alignment horizontal="center" wrapText="1"/>
    </xf>
    <xf numFmtId="3" fontId="1" fillId="0" borderId="21" xfId="29" applyNumberFormat="1" applyFont="1" applyBorder="1" applyAlignment="1" applyProtection="1">
      <alignment horizontal="center"/>
      <protection locked="0"/>
    </xf>
    <xf numFmtId="3" fontId="1" fillId="0" borderId="22" xfId="29" applyNumberFormat="1" applyFont="1" applyBorder="1" applyAlignment="1" applyProtection="1">
      <alignment horizontal="center"/>
      <protection locked="0"/>
    </xf>
    <xf numFmtId="3" fontId="1" fillId="0" borderId="67" xfId="29" applyNumberFormat="1" applyFont="1" applyBorder="1" applyAlignment="1" applyProtection="1">
      <alignment horizontal="center"/>
      <protection locked="0"/>
    </xf>
    <xf numFmtId="3" fontId="1" fillId="0" borderId="51" xfId="29" applyNumberFormat="1" applyFon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center" wrapText="1"/>
      <protection locked="0"/>
    </xf>
    <xf numFmtId="3" fontId="1" fillId="0" borderId="63" xfId="0" applyNumberFormat="1" applyFont="1" applyBorder="1" applyAlignment="1" applyProtection="1">
      <alignment horizontal="center" wrapText="1"/>
      <protection locked="0"/>
    </xf>
    <xf numFmtId="3" fontId="1" fillId="0" borderId="68" xfId="0" applyNumberFormat="1" applyFont="1" applyBorder="1" applyAlignment="1" applyProtection="1">
      <alignment horizontal="center" wrapText="1"/>
      <protection locked="0"/>
    </xf>
    <xf numFmtId="3" fontId="1" fillId="0" borderId="69" xfId="0" applyNumberFormat="1" applyFont="1" applyBorder="1" applyAlignment="1" applyProtection="1">
      <alignment horizontal="center" wrapText="1"/>
      <protection locked="0"/>
    </xf>
    <xf numFmtId="0" fontId="6" fillId="15" borderId="44" xfId="20" applyFont="1" applyFill="1" applyBorder="1" applyAlignment="1" applyProtection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</xf>
    <xf numFmtId="3" fontId="1" fillId="0" borderId="51" xfId="0" applyNumberFormat="1" applyFont="1" applyBorder="1" applyAlignment="1" applyProtection="1">
      <alignment horizontal="center"/>
      <protection locked="0"/>
    </xf>
    <xf numFmtId="0" fontId="6" fillId="15" borderId="43" xfId="0" applyFont="1" applyFill="1" applyBorder="1" applyAlignment="1" applyProtection="1">
      <alignment wrapText="1"/>
    </xf>
    <xf numFmtId="0" fontId="6" fillId="15" borderId="57" xfId="20" applyFont="1" applyFill="1" applyBorder="1" applyAlignment="1" applyProtection="1">
      <alignment horizontal="right" wrapText="1"/>
    </xf>
    <xf numFmtId="0" fontId="3" fillId="15" borderId="30" xfId="0" applyFont="1" applyFill="1" applyBorder="1" applyAlignment="1" applyProtection="1">
      <alignment horizontal="center" vertical="center"/>
    </xf>
    <xf numFmtId="3" fontId="0" fillId="0" borderId="33" xfId="0" applyNumberFormat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</xf>
    <xf numFmtId="3" fontId="1" fillId="0" borderId="22" xfId="31" applyNumberFormat="1" applyBorder="1" applyAlignment="1" applyProtection="1">
      <alignment horizontal="center"/>
      <protection locked="0"/>
    </xf>
    <xf numFmtId="3" fontId="1" fillId="0" borderId="22" xfId="31" applyNumberFormat="1" applyBorder="1" applyAlignment="1" applyProtection="1">
      <alignment horizontal="center"/>
    </xf>
    <xf numFmtId="3" fontId="0" fillId="0" borderId="24" xfId="0" applyNumberFormat="1" applyBorder="1" applyAlignment="1" applyProtection="1">
      <alignment horizontal="center"/>
    </xf>
    <xf numFmtId="3" fontId="1" fillId="0" borderId="24" xfId="0" applyNumberFormat="1" applyFon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</xf>
    <xf numFmtId="0" fontId="6" fillId="25" borderId="43" xfId="0" applyFont="1" applyFill="1" applyBorder="1" applyAlignment="1" applyProtection="1">
      <alignment horizontal="right"/>
    </xf>
    <xf numFmtId="0" fontId="6" fillId="25" borderId="57" xfId="20" applyFont="1" applyFill="1" applyBorder="1" applyAlignment="1" applyProtection="1">
      <alignment horizontal="right"/>
    </xf>
    <xf numFmtId="3" fontId="6" fillId="25" borderId="45" xfId="0" applyNumberFormat="1" applyFont="1" applyFill="1" applyBorder="1" applyAlignment="1" applyProtection="1">
      <alignment horizontal="center"/>
    </xf>
    <xf numFmtId="3" fontId="6" fillId="25" borderId="46" xfId="0" applyNumberFormat="1" applyFont="1" applyFill="1" applyBorder="1" applyAlignment="1" applyProtection="1">
      <alignment horizontal="center"/>
    </xf>
    <xf numFmtId="3" fontId="6" fillId="25" borderId="47" xfId="0" applyNumberFormat="1" applyFon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3" fontId="0" fillId="0" borderId="22" xfId="0" applyNumberFormat="1" applyFill="1" applyBorder="1" applyAlignment="1" applyProtection="1">
      <alignment horizontal="center"/>
      <protection locked="0"/>
    </xf>
    <xf numFmtId="3" fontId="1" fillId="0" borderId="21" xfId="29" applyNumberFormat="1" applyBorder="1" applyAlignment="1" applyProtection="1">
      <alignment horizontal="center"/>
    </xf>
    <xf numFmtId="3" fontId="1" fillId="0" borderId="22" xfId="29" applyNumberFormat="1" applyBorder="1" applyAlignment="1" applyProtection="1">
      <alignment horizontal="center"/>
      <protection locked="0"/>
    </xf>
    <xf numFmtId="3" fontId="0" fillId="0" borderId="24" xfId="0" applyNumberFormat="1" applyFill="1" applyBorder="1" applyAlignment="1" applyProtection="1">
      <alignment horizontal="center"/>
    </xf>
    <xf numFmtId="3" fontId="1" fillId="0" borderId="63" xfId="31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1" fillId="0" borderId="22" xfId="29" applyNumberFormat="1" applyBorder="1" applyAlignment="1" applyProtection="1">
      <alignment horizontal="center"/>
    </xf>
    <xf numFmtId="0" fontId="6" fillId="25" borderId="43" xfId="0" applyFont="1" applyFill="1" applyBorder="1" applyProtection="1"/>
    <xf numFmtId="0" fontId="9" fillId="15" borderId="61" xfId="0" applyFont="1" applyFill="1" applyBorder="1" applyAlignment="1" applyProtection="1">
      <alignment horizontal="center" vertical="center" wrapText="1"/>
    </xf>
    <xf numFmtId="0" fontId="34" fillId="0" borderId="0" xfId="0" applyFont="1"/>
    <xf numFmtId="3" fontId="34" fillId="0" borderId="0" xfId="0" applyNumberFormat="1" applyFont="1"/>
    <xf numFmtId="3" fontId="1" fillId="26" borderId="21" xfId="0" applyNumberFormat="1" applyFont="1" applyFill="1" applyBorder="1" applyAlignment="1" applyProtection="1">
      <alignment horizontal="center" wrapText="1"/>
      <protection locked="0"/>
    </xf>
    <xf numFmtId="3" fontId="1" fillId="26" borderId="22" xfId="0" applyNumberFormat="1" applyFont="1" applyFill="1" applyBorder="1" applyAlignment="1" applyProtection="1">
      <alignment horizontal="center" wrapText="1"/>
      <protection locked="0"/>
    </xf>
    <xf numFmtId="3" fontId="1" fillId="26" borderId="51" xfId="0" applyNumberFormat="1" applyFont="1" applyFill="1" applyBorder="1" applyAlignment="1" applyProtection="1">
      <alignment horizontal="center" wrapText="1"/>
      <protection locked="0"/>
    </xf>
    <xf numFmtId="3" fontId="1" fillId="26" borderId="50" xfId="0" applyNumberFormat="1" applyFont="1" applyFill="1" applyBorder="1" applyAlignment="1" applyProtection="1">
      <alignment horizontal="center" wrapText="1"/>
      <protection locked="0"/>
    </xf>
    <xf numFmtId="3" fontId="1" fillId="26" borderId="23" xfId="0" applyNumberFormat="1" applyFont="1" applyFill="1" applyBorder="1" applyAlignment="1" applyProtection="1">
      <alignment horizontal="center" wrapText="1"/>
      <protection locked="0"/>
    </xf>
    <xf numFmtId="3" fontId="1" fillId="26" borderId="24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6" fillId="15" borderId="43" xfId="0" applyFont="1" applyFill="1" applyBorder="1" applyAlignment="1" applyProtection="1">
      <alignment vertical="center" wrapText="1"/>
    </xf>
    <xf numFmtId="0" fontId="6" fillId="15" borderId="57" xfId="20" applyFont="1" applyFill="1" applyBorder="1" applyAlignment="1" applyProtection="1">
      <alignment horizontal="right" vertical="center" wrapText="1"/>
    </xf>
    <xf numFmtId="3" fontId="6" fillId="25" borderId="45" xfId="0" applyNumberFormat="1" applyFont="1" applyFill="1" applyBorder="1" applyAlignment="1" applyProtection="1">
      <alignment horizontal="center" vertical="center" wrapText="1"/>
    </xf>
    <xf numFmtId="3" fontId="6" fillId="25" borderId="46" xfId="0" applyNumberFormat="1" applyFont="1" applyFill="1" applyBorder="1" applyAlignment="1" applyProtection="1">
      <alignment horizontal="center" vertical="center" wrapText="1"/>
    </xf>
    <xf numFmtId="3" fontId="6" fillId="25" borderId="48" xfId="0" applyNumberFormat="1" applyFont="1" applyFill="1" applyBorder="1" applyAlignment="1" applyProtection="1">
      <alignment horizontal="center" vertical="center" wrapText="1"/>
    </xf>
    <xf numFmtId="3" fontId="6" fillId="25" borderId="41" xfId="0" applyNumberFormat="1" applyFont="1" applyFill="1" applyBorder="1" applyAlignment="1" applyProtection="1">
      <alignment horizontal="center" vertical="center" wrapText="1"/>
    </xf>
    <xf numFmtId="3" fontId="6" fillId="25" borderId="4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15" borderId="44" xfId="20" applyFont="1" applyFill="1" applyBorder="1" applyAlignment="1" applyProtection="1">
      <alignment horizontal="right" vertical="center" wrapText="1"/>
    </xf>
    <xf numFmtId="0" fontId="6" fillId="25" borderId="57" xfId="20" applyFont="1" applyFill="1" applyBorder="1" applyAlignment="1" applyProtection="1">
      <alignment horizontal="right" vertical="center" wrapText="1"/>
    </xf>
    <xf numFmtId="0" fontId="6" fillId="25" borderId="57" xfId="20" applyFont="1" applyFill="1" applyBorder="1" applyAlignment="1" applyProtection="1">
      <alignment horizontal="right" vertical="center"/>
    </xf>
    <xf numFmtId="165" fontId="1" fillId="0" borderId="40" xfId="0" applyNumberFormat="1" applyFont="1" applyBorder="1" applyAlignment="1" applyProtection="1">
      <alignment horizontal="center" wrapText="1"/>
      <protection locked="0"/>
    </xf>
    <xf numFmtId="165" fontId="1" fillId="0" borderId="19" xfId="31" applyNumberFormat="1" applyFont="1" applyBorder="1" applyAlignment="1" applyProtection="1">
      <alignment horizontal="center" wrapText="1"/>
      <protection locked="0"/>
    </xf>
    <xf numFmtId="165" fontId="1" fillId="0" borderId="19" xfId="0" applyNumberFormat="1" applyFont="1" applyFill="1" applyBorder="1" applyAlignment="1" applyProtection="1">
      <alignment horizontal="center"/>
    </xf>
    <xf numFmtId="165" fontId="1" fillId="0" borderId="19" xfId="0" applyNumberFormat="1" applyFont="1" applyBorder="1" applyAlignment="1" applyProtection="1">
      <alignment horizontal="center" wrapText="1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70" xfId="29" applyNumberFormat="1" applyFont="1" applyBorder="1" applyAlignment="1" applyProtection="1">
      <alignment horizontal="center" wrapText="1"/>
      <protection locked="0"/>
    </xf>
    <xf numFmtId="165" fontId="6" fillId="25" borderId="44" xfId="0" applyNumberFormat="1" applyFont="1" applyFill="1" applyBorder="1" applyAlignment="1" applyProtection="1">
      <alignment horizontal="center" wrapText="1"/>
    </xf>
    <xf numFmtId="165" fontId="1" fillId="0" borderId="19" xfId="29" applyNumberFormat="1" applyFont="1" applyBorder="1" applyAlignment="1" applyProtection="1">
      <alignment horizontal="center" wrapText="1"/>
      <protection locked="0"/>
    </xf>
    <xf numFmtId="165" fontId="1" fillId="0" borderId="19" xfId="29" applyNumberFormat="1" applyFont="1" applyBorder="1" applyAlignment="1" applyProtection="1">
      <alignment horizontal="center"/>
      <protection locked="0"/>
    </xf>
    <xf numFmtId="165" fontId="1" fillId="0" borderId="70" xfId="0" applyNumberFormat="1" applyFont="1" applyBorder="1" applyAlignment="1" applyProtection="1">
      <alignment horizontal="center" wrapText="1"/>
      <protection locked="0"/>
    </xf>
    <xf numFmtId="165" fontId="1" fillId="0" borderId="19" xfId="0" applyNumberFormat="1" applyFont="1" applyBorder="1" applyAlignment="1">
      <alignment horizontal="center"/>
    </xf>
    <xf numFmtId="3" fontId="0" fillId="0" borderId="63" xfId="0" applyNumberForma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center"/>
    </xf>
    <xf numFmtId="3" fontId="1" fillId="0" borderId="63" xfId="31" applyNumberForma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3" fontId="1" fillId="0" borderId="38" xfId="0" applyNumberFormat="1" applyFont="1" applyBorder="1" applyAlignment="1" applyProtection="1">
      <alignment horizontal="center"/>
      <protection locked="0"/>
    </xf>
    <xf numFmtId="3" fontId="1" fillId="0" borderId="22" xfId="31" applyNumberFormat="1" applyFont="1" applyBorder="1" applyAlignment="1" applyProtection="1">
      <alignment horizontal="center"/>
      <protection locked="0"/>
    </xf>
    <xf numFmtId="3" fontId="1" fillId="0" borderId="22" xfId="31" applyNumberFormat="1" applyFont="1" applyBorder="1" applyAlignment="1" applyProtection="1">
      <alignment horizontal="center"/>
    </xf>
    <xf numFmtId="3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</xf>
    <xf numFmtId="3" fontId="1" fillId="0" borderId="6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</xf>
    <xf numFmtId="3" fontId="1" fillId="0" borderId="32" xfId="0" applyNumberFormat="1" applyFont="1" applyBorder="1" applyAlignment="1" applyProtection="1">
      <alignment horizontal="center" wrapText="1"/>
      <protection locked="0"/>
    </xf>
    <xf numFmtId="3" fontId="1" fillId="0" borderId="63" xfId="0" applyNumberFormat="1" applyFont="1" applyBorder="1" applyAlignment="1" applyProtection="1">
      <alignment horizontal="center" wrapText="1"/>
      <protection locked="0"/>
    </xf>
    <xf numFmtId="3" fontId="1" fillId="0" borderId="68" xfId="0" applyNumberFormat="1" applyFont="1" applyBorder="1" applyAlignment="1" applyProtection="1">
      <alignment horizontal="center" wrapText="1"/>
      <protection locked="0"/>
    </xf>
    <xf numFmtId="3" fontId="1" fillId="0" borderId="69" xfId="0" applyNumberFormat="1" applyFont="1" applyBorder="1" applyAlignment="1" applyProtection="1">
      <alignment horizontal="center" wrapText="1"/>
      <protection locked="0"/>
    </xf>
    <xf numFmtId="3" fontId="1" fillId="0" borderId="33" xfId="0" applyNumberFormat="1" applyFont="1" applyBorder="1" applyAlignment="1" applyProtection="1">
      <alignment horizontal="center" wrapText="1"/>
      <protection locked="0"/>
    </xf>
    <xf numFmtId="3" fontId="1" fillId="0" borderId="38" xfId="0" applyNumberFormat="1" applyFont="1" applyBorder="1" applyAlignment="1" applyProtection="1">
      <alignment horizontal="center" wrapText="1"/>
      <protection locked="0"/>
    </xf>
    <xf numFmtId="3" fontId="1" fillId="0" borderId="65" xfId="0" applyNumberFormat="1" applyFont="1" applyBorder="1" applyAlignment="1" applyProtection="1">
      <alignment horizontal="center" wrapText="1"/>
      <protection locked="0"/>
    </xf>
    <xf numFmtId="3" fontId="1" fillId="0" borderId="66" xfId="0" applyNumberFormat="1" applyFont="1" applyBorder="1" applyAlignment="1" applyProtection="1">
      <alignment horizontal="center" wrapText="1"/>
      <protection locked="0"/>
    </xf>
    <xf numFmtId="3" fontId="1" fillId="0" borderId="22" xfId="29" applyNumberFormat="1" applyFont="1" applyBorder="1" applyAlignment="1" applyProtection="1">
      <alignment horizontal="center" wrapText="1"/>
      <protection locked="0"/>
    </xf>
    <xf numFmtId="3" fontId="1" fillId="0" borderId="21" xfId="29" applyNumberFormat="1" applyFont="1" applyBorder="1" applyAlignment="1" applyProtection="1">
      <alignment horizontal="center" wrapText="1"/>
    </xf>
    <xf numFmtId="3" fontId="1" fillId="0" borderId="67" xfId="29" applyNumberFormat="1" applyFont="1" applyBorder="1" applyAlignment="1" applyProtection="1">
      <alignment horizontal="center" wrapText="1"/>
      <protection locked="0"/>
    </xf>
    <xf numFmtId="3" fontId="1" fillId="0" borderId="51" xfId="29" applyNumberFormat="1" applyFont="1" applyBorder="1" applyAlignment="1" applyProtection="1">
      <alignment horizontal="center" wrapText="1"/>
      <protection locked="0"/>
    </xf>
    <xf numFmtId="3" fontId="1" fillId="0" borderId="22" xfId="29" applyNumberFormat="1" applyBorder="1" applyAlignment="1" applyProtection="1">
      <alignment horizontal="center"/>
      <protection locked="0"/>
    </xf>
    <xf numFmtId="3" fontId="1" fillId="0" borderId="21" xfId="29" applyNumberFormat="1" applyBorder="1" applyAlignment="1" applyProtection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15" borderId="34" xfId="0" applyFont="1" applyFill="1" applyBorder="1" applyAlignment="1" applyProtection="1">
      <alignment horizontal="center"/>
    </xf>
    <xf numFmtId="164" fontId="2" fillId="0" borderId="0" xfId="0" applyNumberFormat="1" applyFont="1" applyBorder="1" applyAlignment="1">
      <alignment horizontal="center"/>
    </xf>
    <xf numFmtId="3" fontId="1" fillId="0" borderId="51" xfId="0" applyNumberFormat="1" applyFont="1" applyBorder="1" applyAlignment="1" applyProtection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/>
    <xf numFmtId="3" fontId="1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0" fillId="0" borderId="0" xfId="0"/>
    <xf numFmtId="3" fontId="1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" fillId="0" borderId="33" xfId="0" applyNumberFormat="1" applyFont="1" applyFill="1" applyBorder="1" applyAlignment="1" applyProtection="1">
      <alignment horizontal="center" wrapText="1"/>
      <protection locked="0"/>
    </xf>
    <xf numFmtId="3" fontId="1" fillId="0" borderId="38" xfId="0" applyNumberFormat="1" applyFont="1" applyFill="1" applyBorder="1" applyAlignment="1" applyProtection="1">
      <alignment horizontal="center" wrapText="1"/>
      <protection locked="0"/>
    </xf>
    <xf numFmtId="3" fontId="1" fillId="0" borderId="65" xfId="0" applyNumberFormat="1" applyFont="1" applyFill="1" applyBorder="1" applyAlignment="1" applyProtection="1">
      <alignment horizontal="center" wrapText="1"/>
      <protection locked="0"/>
    </xf>
    <xf numFmtId="3" fontId="1" fillId="0" borderId="66" xfId="0" applyNumberFormat="1" applyFont="1" applyFill="1" applyBorder="1" applyAlignment="1" applyProtection="1">
      <alignment horizontal="center" wrapText="1"/>
      <protection locked="0"/>
    </xf>
    <xf numFmtId="165" fontId="1" fillId="0" borderId="40" xfId="0" applyNumberFormat="1" applyFont="1" applyFill="1" applyBorder="1" applyAlignment="1" applyProtection="1">
      <alignment horizontal="center" wrapText="1"/>
      <protection locked="0"/>
    </xf>
    <xf numFmtId="3" fontId="1" fillId="0" borderId="40" xfId="0" applyNumberFormat="1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3" fontId="0" fillId="0" borderId="38" xfId="0" applyNumberFormat="1" applyFill="1" applyBorder="1" applyAlignment="1" applyProtection="1">
      <alignment horizontal="center"/>
      <protection locked="0"/>
    </xf>
    <xf numFmtId="3" fontId="0" fillId="0" borderId="39" xfId="0" applyNumberFormat="1" applyFill="1" applyBorder="1" applyAlignment="1" applyProtection="1">
      <alignment horizontal="center"/>
    </xf>
    <xf numFmtId="3" fontId="1" fillId="0" borderId="21" xfId="31" applyNumberFormat="1" applyFont="1" applyFill="1" applyBorder="1" applyAlignment="1" applyProtection="1">
      <alignment horizontal="center" wrapText="1"/>
      <protection locked="0"/>
    </xf>
    <xf numFmtId="3" fontId="1" fillId="0" borderId="22" xfId="31" applyNumberFormat="1" applyFont="1" applyFill="1" applyBorder="1" applyAlignment="1" applyProtection="1">
      <alignment horizontal="center" wrapText="1"/>
      <protection locked="0"/>
    </xf>
    <xf numFmtId="3" fontId="1" fillId="0" borderId="67" xfId="31" applyNumberFormat="1" applyFont="1" applyFill="1" applyBorder="1" applyAlignment="1" applyProtection="1">
      <alignment horizontal="center" wrapText="1"/>
      <protection locked="0"/>
    </xf>
    <xf numFmtId="3" fontId="1" fillId="0" borderId="51" xfId="31" applyNumberFormat="1" applyFont="1" applyFill="1" applyBorder="1" applyAlignment="1" applyProtection="1">
      <alignment horizontal="center" wrapText="1"/>
      <protection locked="0"/>
    </xf>
    <xf numFmtId="165" fontId="1" fillId="0" borderId="19" xfId="31" applyNumberFormat="1" applyFont="1" applyFill="1" applyBorder="1" applyAlignment="1" applyProtection="1">
      <alignment horizontal="center" wrapText="1"/>
      <protection locked="0"/>
    </xf>
    <xf numFmtId="3" fontId="1" fillId="0" borderId="21" xfId="0" applyNumberFormat="1" applyFont="1" applyFill="1" applyBorder="1" applyAlignment="1" applyProtection="1">
      <alignment horizontal="center"/>
    </xf>
    <xf numFmtId="3" fontId="1" fillId="0" borderId="22" xfId="31" applyNumberFormat="1" applyFont="1" applyFill="1" applyBorder="1" applyAlignment="1" applyProtection="1">
      <alignment horizontal="center"/>
      <protection locked="0"/>
    </xf>
    <xf numFmtId="3" fontId="1" fillId="0" borderId="24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>
      <alignment horizontal="center"/>
    </xf>
    <xf numFmtId="3" fontId="29" fillId="0" borderId="24" xfId="0" applyNumberFormat="1" applyFont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/>
    </xf>
    <xf numFmtId="0" fontId="3" fillId="15" borderId="57" xfId="0" applyFont="1" applyFill="1" applyBorder="1" applyAlignment="1" applyProtection="1">
      <alignment horizontal="left"/>
    </xf>
    <xf numFmtId="0" fontId="3" fillId="15" borderId="43" xfId="0" applyFont="1" applyFill="1" applyBorder="1" applyAlignment="1" applyProtection="1">
      <alignment horizontal="left" wrapText="1"/>
    </xf>
    <xf numFmtId="0" fontId="3" fillId="15" borderId="44" xfId="0" applyFont="1" applyFill="1" applyBorder="1" applyAlignment="1" applyProtection="1">
      <alignment horizontal="left" wrapText="1"/>
    </xf>
    <xf numFmtId="0" fontId="3" fillId="15" borderId="10" xfId="0" applyFont="1" applyFill="1" applyBorder="1" applyAlignment="1" applyProtection="1">
      <alignment horizontal="left" wrapText="1"/>
    </xf>
    <xf numFmtId="0" fontId="3" fillId="15" borderId="56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15" borderId="35" xfId="0" applyFont="1" applyFill="1" applyBorder="1" applyAlignment="1" applyProtection="1">
      <alignment horizontal="left"/>
    </xf>
    <xf numFmtId="0" fontId="3" fillId="15" borderId="34" xfId="0" applyFont="1" applyFill="1" applyBorder="1" applyAlignment="1" applyProtection="1">
      <alignment horizontal="left"/>
    </xf>
    <xf numFmtId="0" fontId="3" fillId="15" borderId="17" xfId="0" applyFont="1" applyFill="1" applyBorder="1" applyAlignment="1" applyProtection="1">
      <alignment horizontal="center" vertical="center"/>
    </xf>
    <xf numFmtId="0" fontId="3" fillId="15" borderId="16" xfId="0" applyFont="1" applyFill="1" applyBorder="1" applyAlignment="1" applyProtection="1">
      <alignment horizontal="center" vertical="center"/>
    </xf>
    <xf numFmtId="0" fontId="3" fillId="15" borderId="58" xfId="0" applyFont="1" applyFill="1" applyBorder="1" applyAlignment="1" applyProtection="1">
      <alignment horizontal="center"/>
    </xf>
    <xf numFmtId="0" fontId="3" fillId="15" borderId="11" xfId="0" applyFont="1" applyFill="1" applyBorder="1" applyAlignment="1" applyProtection="1">
      <alignment horizontal="center"/>
    </xf>
    <xf numFmtId="0" fontId="3" fillId="15" borderId="56" xfId="0" applyFont="1" applyFill="1" applyBorder="1" applyAlignment="1" applyProtection="1">
      <alignment horizontal="center"/>
    </xf>
    <xf numFmtId="0" fontId="3" fillId="15" borderId="14" xfId="0" applyFont="1" applyFill="1" applyBorder="1" applyAlignment="1" applyProtection="1">
      <alignment horizontal="left"/>
    </xf>
    <xf numFmtId="0" fontId="3" fillId="15" borderId="12" xfId="0" applyFont="1" applyFill="1" applyBorder="1" applyAlignment="1" applyProtection="1">
      <alignment horizontal="left"/>
    </xf>
    <xf numFmtId="0" fontId="3" fillId="15" borderId="35" xfId="0" applyFont="1" applyFill="1" applyBorder="1" applyAlignment="1" applyProtection="1">
      <alignment horizontal="left" wrapText="1"/>
    </xf>
    <xf numFmtId="0" fontId="3" fillId="15" borderId="34" xfId="0" applyFont="1" applyFill="1" applyBorder="1" applyAlignment="1" applyProtection="1">
      <alignment horizontal="left" wrapText="1"/>
    </xf>
    <xf numFmtId="0" fontId="3" fillId="15" borderId="42" xfId="0" applyFont="1" applyFill="1" applyBorder="1" applyAlignment="1" applyProtection="1">
      <alignment horizontal="left" wrapText="1"/>
    </xf>
    <xf numFmtId="0" fontId="3" fillId="15" borderId="31" xfId="0" applyFont="1" applyFill="1" applyBorder="1" applyAlignment="1" applyProtection="1">
      <alignment horizontal="left" wrapText="1"/>
    </xf>
    <xf numFmtId="0" fontId="3" fillId="15" borderId="13" xfId="0" applyFont="1" applyFill="1" applyBorder="1" applyAlignment="1" applyProtection="1">
      <alignment horizontal="center" vertical="center"/>
    </xf>
    <xf numFmtId="0" fontId="3" fillId="15" borderId="49" xfId="0" applyFont="1" applyFill="1" applyBorder="1" applyAlignment="1" applyProtection="1">
      <alignment horizontal="center"/>
    </xf>
    <xf numFmtId="0" fontId="3" fillId="15" borderId="59" xfId="0" applyFont="1" applyFill="1" applyBorder="1" applyAlignment="1" applyProtection="1">
      <alignment horizontal="center"/>
    </xf>
    <xf numFmtId="0" fontId="3" fillId="15" borderId="35" xfId="0" applyFont="1" applyFill="1" applyBorder="1" applyAlignment="1" applyProtection="1">
      <alignment horizontal="left" vertical="center" wrapText="1"/>
    </xf>
    <xf numFmtId="0" fontId="3" fillId="15" borderId="34" xfId="0" applyFont="1" applyFill="1" applyBorder="1" applyAlignment="1" applyProtection="1">
      <alignment horizontal="left" vertical="center" wrapText="1"/>
    </xf>
    <xf numFmtId="0" fontId="3" fillId="15" borderId="14" xfId="0" applyFont="1" applyFill="1" applyBorder="1" applyAlignment="1" applyProtection="1">
      <alignment horizontal="left" vertical="center" wrapText="1"/>
    </xf>
    <xf numFmtId="0" fontId="3" fillId="15" borderId="12" xfId="0" applyFont="1" applyFill="1" applyBorder="1" applyAlignment="1" applyProtection="1">
      <alignment horizontal="left" vertical="center" wrapText="1"/>
    </xf>
    <xf numFmtId="0" fontId="3" fillId="15" borderId="42" xfId="0" applyFont="1" applyFill="1" applyBorder="1" applyAlignment="1" applyProtection="1">
      <alignment horizontal="left" vertical="center" wrapText="1"/>
    </xf>
    <xf numFmtId="0" fontId="3" fillId="15" borderId="31" xfId="0" applyFont="1" applyFill="1" applyBorder="1" applyAlignment="1" applyProtection="1">
      <alignment horizontal="left" vertical="center" wrapText="1"/>
    </xf>
    <xf numFmtId="0" fontId="3" fillId="15" borderId="63" xfId="0" applyFont="1" applyFill="1" applyBorder="1" applyAlignment="1" applyProtection="1">
      <alignment horizontal="center" vertical="center" wrapText="1"/>
    </xf>
    <xf numFmtId="0" fontId="3" fillId="15" borderId="28" xfId="0" applyFont="1" applyFill="1" applyBorder="1" applyAlignment="1" applyProtection="1">
      <alignment horizontal="center" vertical="center" wrapText="1"/>
    </xf>
    <xf numFmtId="0" fontId="3" fillId="15" borderId="62" xfId="0" applyFont="1" applyFill="1" applyBorder="1" applyAlignment="1" applyProtection="1">
      <alignment horizontal="center" vertical="center" wrapText="1"/>
    </xf>
    <xf numFmtId="0" fontId="3" fillId="15" borderId="36" xfId="0" applyFont="1" applyFill="1" applyBorder="1" applyAlignment="1" applyProtection="1">
      <alignment horizontal="center" vertical="center" wrapText="1"/>
    </xf>
    <xf numFmtId="0" fontId="3" fillId="15" borderId="29" xfId="0" applyFont="1" applyFill="1" applyBorder="1" applyAlignment="1" applyProtection="1">
      <alignment horizontal="center" vertical="center" wrapText="1"/>
    </xf>
    <xf numFmtId="0" fontId="3" fillId="15" borderId="60" xfId="0" applyFont="1" applyFill="1" applyBorder="1" applyAlignment="1" applyProtection="1">
      <alignment horizontal="center" vertical="center" wrapText="1"/>
    </xf>
    <xf numFmtId="0" fontId="3" fillId="15" borderId="22" xfId="0" applyFont="1" applyFill="1" applyBorder="1" applyAlignment="1" applyProtection="1">
      <alignment horizontal="center" vertical="center" wrapText="1"/>
    </xf>
    <xf numFmtId="0" fontId="3" fillId="15" borderId="26" xfId="0" applyFont="1" applyFill="1" applyBorder="1" applyAlignment="1" applyProtection="1">
      <alignment horizontal="center" vertical="center" wrapText="1"/>
    </xf>
    <xf numFmtId="0" fontId="3" fillId="15" borderId="24" xfId="0" applyFont="1" applyFill="1" applyBorder="1" applyAlignment="1" applyProtection="1">
      <alignment horizontal="center" vertical="center" wrapText="1"/>
    </xf>
    <xf numFmtId="0" fontId="3" fillId="15" borderId="27" xfId="0" applyFont="1" applyFill="1" applyBorder="1" applyAlignment="1" applyProtection="1">
      <alignment horizontal="center" vertical="center" wrapText="1"/>
    </xf>
  </cellXfs>
  <cellStyles count="54"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kzent1 2" xfId="1"/>
    <cellStyle name="Akzent2 2" xfId="2"/>
    <cellStyle name="Akzent3 2" xfId="3"/>
    <cellStyle name="Akzent4 2" xfId="4"/>
    <cellStyle name="Akzent5 2" xfId="5"/>
    <cellStyle name="Akzent6 2" xfId="6"/>
    <cellStyle name="Ausgabe 2" xfId="7"/>
    <cellStyle name="Berechnung 2" xfId="8"/>
    <cellStyle name="Eingabe 2" xfId="9"/>
    <cellStyle name="Ergebnis 2" xfId="10"/>
    <cellStyle name="Erklärender Text 2" xfId="11"/>
    <cellStyle name="Gut 2" xfId="12"/>
    <cellStyle name="Hyperlink 2" xfId="13"/>
    <cellStyle name="Neutral 2" xfId="14"/>
    <cellStyle name="Notiz 2" xfId="15"/>
    <cellStyle name="Notiz 2 2" xfId="32"/>
    <cellStyle name="Notiz 3" xfId="52"/>
    <cellStyle name="Prozent 2" xfId="16"/>
    <cellStyle name="Prozent 2 2" xfId="33"/>
    <cellStyle name="Schlecht 2" xfId="17"/>
    <cellStyle name="Standard" xfId="0" builtinId="0"/>
    <cellStyle name="Standard 2" xfId="18"/>
    <cellStyle name="Standard 2 2" xfId="31"/>
    <cellStyle name="Standard 3" xfId="19"/>
    <cellStyle name="Standard 3 2" xfId="53"/>
    <cellStyle name="Standard 4" xfId="29"/>
    <cellStyle name="Standard 5" xfId="30"/>
    <cellStyle name="Standard_ÜWH 04" xfId="20"/>
    <cellStyle name="Überschrift 1 2" xfId="21"/>
    <cellStyle name="Überschrift 2 2" xfId="22"/>
    <cellStyle name="Überschrift 3 2" xfId="23"/>
    <cellStyle name="Überschrift 4 2" xfId="24"/>
    <cellStyle name="Überschrift 5" xfId="25"/>
    <cellStyle name="Verknüpfte Zelle 2" xfId="26"/>
    <cellStyle name="Warnender Text 2" xfId="27"/>
    <cellStyle name="Zelle überprüfen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Jüdische Zuwanderer - Landeszugang</a:t>
            </a:r>
          </a:p>
        </c:rich>
      </c:tx>
      <c:layout>
        <c:manualLayout>
          <c:xMode val="edge"/>
          <c:yMode val="edge"/>
          <c:x val="0.29772140644581591"/>
          <c:y val="4.09357353058140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660516605166053E-2"/>
          <c:y val="0.16287939038600255"/>
          <c:w val="0.92435424354243545"/>
          <c:h val="0.685608596741080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Diagramme!$E$4</c:f>
              <c:strCache>
                <c:ptCount val="1"/>
                <c:pt idx="0">
                  <c:v>Jüdische Zuwanderer - Landeszugang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Diagramme!$B$5:$B$16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Diagramme!$E$5:$E$16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0-491C-AFA0-9FE48263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01856"/>
        <c:axId val="95403392"/>
        <c:axId val="0"/>
      </c:bar3DChart>
      <c:catAx>
        <c:axId val="954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0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Bestand an Flüchtlingen in Einrichtungen der Erstaufnahme
und der vorläufigen Unterbringung</a:t>
            </a:r>
          </a:p>
        </c:rich>
      </c:tx>
      <c:layout>
        <c:manualLayout>
          <c:xMode val="edge"/>
          <c:yMode val="edge"/>
          <c:x val="0.19067811978048199"/>
          <c:y val="4.01147078837367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00193259570366"/>
          <c:y val="0.21481559178093093"/>
          <c:w val="0.85740478730289083"/>
          <c:h val="0.63703934114345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Diagramme!$F$4</c:f>
              <c:strCache>
                <c:ptCount val="1"/>
                <c:pt idx="0">
                  <c:v>Bestand Flüchtlinge in staatlichen Unterkünften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Diagramme!$B$5:$B$16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Diagramme!$F$5:$F$16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9-4982-B3BB-67F9A253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14912"/>
        <c:axId val="95433088"/>
        <c:axId val="0"/>
      </c:bar3DChart>
      <c:catAx>
        <c:axId val="954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3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1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Kapazität der Einrichtungen der Erstaufnahme
und der vorläufigen Unterbringung</a:t>
            </a:r>
          </a:p>
        </c:rich>
      </c:tx>
      <c:layout>
        <c:manualLayout>
          <c:xMode val="edge"/>
          <c:yMode val="edge"/>
          <c:x val="0.25983144834168459"/>
          <c:y val="3.87811738586440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3637396695132"/>
          <c:y val="0.21863875811617284"/>
          <c:w val="0.86000076349499599"/>
          <c:h val="0.634410822730534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Diagramme!$G$4</c:f>
              <c:strCache>
                <c:ptCount val="1"/>
                <c:pt idx="0">
                  <c:v>Kapazität GUs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Diagramme!$B$5:$B$16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Diagramme!$G$5:$G$16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D-450F-84C6-27D2169F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70336"/>
        <c:axId val="95471872"/>
        <c:axId val="0"/>
      </c:bar3DChart>
      <c:catAx>
        <c:axId val="954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7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7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Flüchtlinge (§§ 22 und 23 AufenthG) - Landeszugang</a:t>
            </a:r>
          </a:p>
        </c:rich>
      </c:tx>
      <c:layout>
        <c:manualLayout>
          <c:xMode val="edge"/>
          <c:yMode val="edge"/>
          <c:x val="0.17605672708632941"/>
          <c:y val="3.97726570943337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69343065693431E-2"/>
          <c:y val="0.16911764705882354"/>
          <c:w val="0.91058394160583944"/>
          <c:h val="0.683823529411764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Diagramme!$H$4</c:f>
              <c:strCache>
                <c:ptCount val="1"/>
                <c:pt idx="0">
                  <c:v>Irak-Flüchtlinge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Diagramme!$B$5:$B$16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Diagramme!$H$5:$H$16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A-4B03-BB0F-DE0342123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417920"/>
        <c:axId val="104436096"/>
        <c:axId val="0"/>
      </c:bar3DChart>
      <c:catAx>
        <c:axId val="1044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3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1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Folgeantragsteller - Landeszugang</a:t>
            </a:r>
          </a:p>
        </c:rich>
      </c:tx>
      <c:layout>
        <c:manualLayout>
          <c:xMode val="edge"/>
          <c:yMode val="edge"/>
          <c:x val="0.36723192209669442"/>
          <c:y val="4.01147078837367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00193259570363"/>
          <c:y val="0.21481559178093099"/>
          <c:w val="0.85740478730289083"/>
          <c:h val="0.637039341143450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Diagramme!$I$4</c:f>
              <c:strCache>
                <c:ptCount val="1"/>
                <c:pt idx="0">
                  <c:v>Folge-
anträge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Diagramme!$B$5:$B$16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Diagramme!$I$5:$I$16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3A9-BABC-F55BDC25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452480"/>
        <c:axId val="104454016"/>
        <c:axId val="0"/>
      </c:bar3DChart>
      <c:catAx>
        <c:axId val="1044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5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9525</xdr:rowOff>
    </xdr:from>
    <xdr:to>
      <xdr:col>8</xdr:col>
      <xdr:colOff>466725</xdr:colOff>
      <xdr:row>52</xdr:row>
      <xdr:rowOff>95250</xdr:rowOff>
    </xdr:to>
    <xdr:graphicFrame macro="">
      <xdr:nvGraphicFramePr>
        <xdr:cNvPr id="52536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94</xdr:row>
      <xdr:rowOff>0</xdr:rowOff>
    </xdr:from>
    <xdr:to>
      <xdr:col>8</xdr:col>
      <xdr:colOff>438150</xdr:colOff>
      <xdr:row>109</xdr:row>
      <xdr:rowOff>142875</xdr:rowOff>
    </xdr:to>
    <xdr:graphicFrame macro="">
      <xdr:nvGraphicFramePr>
        <xdr:cNvPr id="52536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111</xdr:row>
      <xdr:rowOff>66675</xdr:rowOff>
    </xdr:from>
    <xdr:to>
      <xdr:col>8</xdr:col>
      <xdr:colOff>438150</xdr:colOff>
      <xdr:row>127</xdr:row>
      <xdr:rowOff>133350</xdr:rowOff>
    </xdr:to>
    <xdr:graphicFrame macro="">
      <xdr:nvGraphicFramePr>
        <xdr:cNvPr id="52536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57</xdr:row>
      <xdr:rowOff>104775</xdr:rowOff>
    </xdr:from>
    <xdr:to>
      <xdr:col>8</xdr:col>
      <xdr:colOff>447675</xdr:colOff>
      <xdr:row>73</xdr:row>
      <xdr:rowOff>104775</xdr:rowOff>
    </xdr:to>
    <xdr:graphicFrame macro="">
      <xdr:nvGraphicFramePr>
        <xdr:cNvPr id="52536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438150</xdr:colOff>
      <xdr:row>90</xdr:row>
      <xdr:rowOff>142875</xdr:rowOff>
    </xdr:to>
    <xdr:graphicFrame macro="">
      <xdr:nvGraphicFramePr>
        <xdr:cNvPr id="52536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28575</xdr:rowOff>
    </xdr:from>
    <xdr:to>
      <xdr:col>7</xdr:col>
      <xdr:colOff>809625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11125"/>
          <a:ext cx="704850" cy="4188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38100</xdr:rowOff>
    </xdr:from>
    <xdr:to>
      <xdr:col>8</xdr:col>
      <xdr:colOff>0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20650"/>
          <a:ext cx="838200" cy="41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" workbookViewId="0">
      <selection activeCell="C11" sqref="C11"/>
    </sheetView>
  </sheetViews>
  <sheetFormatPr baseColWidth="10" defaultRowHeight="12.75" x14ac:dyDescent="0.2"/>
  <cols>
    <col min="1" max="1" width="5.5703125" customWidth="1"/>
    <col min="2" max="2" width="28.42578125" customWidth="1"/>
    <col min="3" max="3" width="11.85546875" customWidth="1"/>
    <col min="4" max="4" width="10.85546875" customWidth="1"/>
    <col min="5" max="6" width="11.42578125" customWidth="1"/>
    <col min="7" max="7" width="12" customWidth="1"/>
    <col min="8" max="8" width="12.85546875" customWidth="1"/>
  </cols>
  <sheetData>
    <row r="1" spans="1:8" x14ac:dyDescent="0.2">
      <c r="H1" s="22"/>
    </row>
    <row r="2" spans="1:8" x14ac:dyDescent="0.2">
      <c r="H2" s="1"/>
    </row>
    <row r="3" spans="1:8" ht="15.75" x14ac:dyDescent="0.25">
      <c r="A3" s="262" t="s">
        <v>79</v>
      </c>
      <c r="B3" s="262"/>
      <c r="C3" s="262"/>
      <c r="D3" s="262"/>
      <c r="E3" s="262"/>
      <c r="F3" s="262"/>
      <c r="G3" s="262"/>
      <c r="H3" s="262"/>
    </row>
    <row r="4" spans="1:8" ht="15.75" x14ac:dyDescent="0.25">
      <c r="A4" s="263" t="s">
        <v>105</v>
      </c>
      <c r="B4" s="263"/>
      <c r="C4" s="263"/>
      <c r="D4" s="263"/>
      <c r="E4" s="263"/>
      <c r="F4" s="263"/>
      <c r="G4" s="263"/>
      <c r="H4" s="263"/>
    </row>
    <row r="5" spans="1:8" ht="15.75" thickBot="1" x14ac:dyDescent="0.3">
      <c r="A5" s="42"/>
      <c r="B5" s="42"/>
      <c r="C5" s="42"/>
      <c r="D5" s="42"/>
      <c r="E5" s="42"/>
      <c r="F5" s="42"/>
      <c r="G5" s="42"/>
      <c r="H5" s="42"/>
    </row>
    <row r="6" spans="1:8" x14ac:dyDescent="0.2">
      <c r="A6" s="264"/>
      <c r="B6" s="265"/>
      <c r="C6" s="266" t="s">
        <v>63</v>
      </c>
      <c r="D6" s="268" t="s">
        <v>54</v>
      </c>
      <c r="E6" s="269"/>
      <c r="F6" s="269"/>
      <c r="G6" s="269"/>
      <c r="H6" s="270"/>
    </row>
    <row r="7" spans="1:8" x14ac:dyDescent="0.2">
      <c r="A7" s="271" t="s">
        <v>80</v>
      </c>
      <c r="B7" s="272"/>
      <c r="C7" s="267"/>
      <c r="D7" s="10" t="s">
        <v>60</v>
      </c>
      <c r="E7" s="11" t="s">
        <v>83</v>
      </c>
      <c r="F7" s="10" t="s">
        <v>87</v>
      </c>
      <c r="G7" s="10" t="s">
        <v>60</v>
      </c>
      <c r="H7" s="3" t="s">
        <v>59</v>
      </c>
    </row>
    <row r="8" spans="1:8" x14ac:dyDescent="0.2">
      <c r="A8" s="271" t="s">
        <v>81</v>
      </c>
      <c r="B8" s="272"/>
      <c r="C8" s="267"/>
      <c r="D8" s="11" t="s">
        <v>61</v>
      </c>
      <c r="E8" s="10" t="s">
        <v>84</v>
      </c>
      <c r="F8" s="10" t="s">
        <v>82</v>
      </c>
      <c r="G8" s="10" t="s">
        <v>64</v>
      </c>
      <c r="H8" s="31" t="s">
        <v>5</v>
      </c>
    </row>
    <row r="9" spans="1:8" ht="13.5" thickBot="1" x14ac:dyDescent="0.25">
      <c r="A9" s="43"/>
      <c r="B9" s="12"/>
      <c r="C9" s="267"/>
      <c r="D9" s="38"/>
      <c r="E9" s="39"/>
      <c r="F9" s="39" t="s">
        <v>88</v>
      </c>
      <c r="G9" s="39" t="s">
        <v>65</v>
      </c>
      <c r="H9" s="44" t="s">
        <v>62</v>
      </c>
    </row>
    <row r="10" spans="1:8" ht="13.5" thickBot="1" x14ac:dyDescent="0.25">
      <c r="A10" s="256" t="s">
        <v>100</v>
      </c>
      <c r="B10" s="257"/>
      <c r="C10" s="36">
        <f>SUM(C11:C12)</f>
        <v>0</v>
      </c>
      <c r="D10" s="32">
        <f t="shared" ref="D10:H10" si="0">SUM(D11:D12)</f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7">
        <f t="shared" si="0"/>
        <v>0</v>
      </c>
    </row>
    <row r="11" spans="1:8" ht="42" customHeight="1" thickBot="1" x14ac:dyDescent="0.25">
      <c r="A11" s="258" t="s">
        <v>102</v>
      </c>
      <c r="B11" s="259"/>
      <c r="C11" s="36"/>
      <c r="D11" s="32"/>
      <c r="E11" s="32"/>
      <c r="F11" s="32"/>
      <c r="G11" s="32"/>
      <c r="H11" s="37"/>
    </row>
    <row r="12" spans="1:8" ht="42" customHeight="1" x14ac:dyDescent="0.2">
      <c r="A12" s="260" t="s">
        <v>101</v>
      </c>
      <c r="B12" s="261"/>
      <c r="C12" s="57">
        <f>SUM(C26,C39,C50,C60)</f>
        <v>0</v>
      </c>
      <c r="D12" s="58">
        <f t="shared" ref="D12:H12" si="1">SUM(D26,D39,D50,D60)</f>
        <v>0</v>
      </c>
      <c r="E12" s="58">
        <f t="shared" si="1"/>
        <v>0</v>
      </c>
      <c r="F12" s="58">
        <f t="shared" si="1"/>
        <v>0</v>
      </c>
      <c r="G12" s="58">
        <f t="shared" si="1"/>
        <v>0</v>
      </c>
      <c r="H12" s="59">
        <f t="shared" si="1"/>
        <v>0</v>
      </c>
    </row>
    <row r="13" spans="1:8" x14ac:dyDescent="0.2">
      <c r="A13" s="45">
        <v>111</v>
      </c>
      <c r="B13" s="5" t="s">
        <v>6</v>
      </c>
      <c r="C13" s="17"/>
      <c r="D13" s="8"/>
      <c r="E13" s="41"/>
      <c r="F13" s="8"/>
      <c r="G13" s="9"/>
      <c r="H13" s="46">
        <f t="shared" ref="H13:H25" si="2">C13-D13-E13-F13-G13</f>
        <v>0</v>
      </c>
    </row>
    <row r="14" spans="1:8" x14ac:dyDescent="0.2">
      <c r="A14" s="45">
        <v>115</v>
      </c>
      <c r="B14" s="5" t="s">
        <v>7</v>
      </c>
      <c r="C14" s="4"/>
      <c r="D14" s="20"/>
      <c r="E14" s="25"/>
      <c r="F14" s="21"/>
      <c r="G14" s="21"/>
      <c r="H14" s="46">
        <f t="shared" si="2"/>
        <v>0</v>
      </c>
    </row>
    <row r="15" spans="1:8" x14ac:dyDescent="0.2">
      <c r="A15" s="45">
        <v>116</v>
      </c>
      <c r="B15" s="5" t="s">
        <v>8</v>
      </c>
      <c r="C15" s="4"/>
      <c r="D15" s="20"/>
      <c r="E15" s="20"/>
      <c r="F15" s="21"/>
      <c r="G15" s="21"/>
      <c r="H15" s="46">
        <f>C15-D15-E15-F15-G15</f>
        <v>0</v>
      </c>
    </row>
    <row r="16" spans="1:8" x14ac:dyDescent="0.2">
      <c r="A16" s="45">
        <v>117</v>
      </c>
      <c r="B16" s="5" t="s">
        <v>9</v>
      </c>
      <c r="C16" s="4"/>
      <c r="D16" s="20"/>
      <c r="E16" s="20"/>
      <c r="F16" s="21"/>
      <c r="G16" s="21"/>
      <c r="H16" s="46">
        <f t="shared" si="2"/>
        <v>0</v>
      </c>
    </row>
    <row r="17" spans="1:8" x14ac:dyDescent="0.2">
      <c r="A17" s="45">
        <v>118</v>
      </c>
      <c r="B17" s="5" t="s">
        <v>10</v>
      </c>
      <c r="C17" s="4"/>
      <c r="D17" s="8"/>
      <c r="E17" s="8"/>
      <c r="F17" s="9"/>
      <c r="G17" s="9"/>
      <c r="H17" s="46">
        <f t="shared" si="2"/>
        <v>0</v>
      </c>
    </row>
    <row r="18" spans="1:8" x14ac:dyDescent="0.2">
      <c r="A18" s="45">
        <v>119</v>
      </c>
      <c r="B18" s="5" t="s">
        <v>11</v>
      </c>
      <c r="C18" s="4"/>
      <c r="D18" s="20"/>
      <c r="E18" s="20"/>
      <c r="F18" s="21"/>
      <c r="G18" s="21"/>
      <c r="H18" s="46">
        <f t="shared" si="2"/>
        <v>0</v>
      </c>
    </row>
    <row r="19" spans="1:8" x14ac:dyDescent="0.2">
      <c r="A19" s="45">
        <v>121</v>
      </c>
      <c r="B19" s="5" t="s">
        <v>12</v>
      </c>
      <c r="C19" s="4"/>
      <c r="D19" s="8"/>
      <c r="E19" s="8"/>
      <c r="F19" s="9"/>
      <c r="G19" s="9"/>
      <c r="H19" s="46">
        <f t="shared" si="2"/>
        <v>0</v>
      </c>
    </row>
    <row r="20" spans="1:8" x14ac:dyDescent="0.2">
      <c r="A20" s="45">
        <v>125</v>
      </c>
      <c r="B20" s="5" t="s">
        <v>13</v>
      </c>
      <c r="C20" s="4"/>
      <c r="D20" s="8"/>
      <c r="E20" s="8"/>
      <c r="F20" s="9"/>
      <c r="G20" s="9"/>
      <c r="H20" s="46">
        <f t="shared" si="2"/>
        <v>0</v>
      </c>
    </row>
    <row r="21" spans="1:8" x14ac:dyDescent="0.2">
      <c r="A21" s="45">
        <v>126</v>
      </c>
      <c r="B21" s="5" t="s">
        <v>14</v>
      </c>
      <c r="C21" s="4"/>
      <c r="D21" s="8"/>
      <c r="E21" s="8"/>
      <c r="F21" s="9"/>
      <c r="G21" s="9"/>
      <c r="H21" s="46">
        <f t="shared" si="2"/>
        <v>0</v>
      </c>
    </row>
    <row r="22" spans="1:8" x14ac:dyDescent="0.2">
      <c r="A22" s="45">
        <v>127</v>
      </c>
      <c r="B22" s="5" t="s">
        <v>15</v>
      </c>
      <c r="C22" s="4"/>
      <c r="D22" s="8"/>
      <c r="E22" s="8"/>
      <c r="F22" s="9"/>
      <c r="G22" s="9"/>
      <c r="H22" s="46">
        <f t="shared" si="2"/>
        <v>0</v>
      </c>
    </row>
    <row r="23" spans="1:8" x14ac:dyDescent="0.2">
      <c r="A23" s="45">
        <v>128</v>
      </c>
      <c r="B23" s="5" t="s">
        <v>16</v>
      </c>
      <c r="C23" s="4"/>
      <c r="D23" s="8"/>
      <c r="E23" s="8"/>
      <c r="F23" s="9"/>
      <c r="G23" s="9"/>
      <c r="H23" s="46">
        <f t="shared" si="2"/>
        <v>0</v>
      </c>
    </row>
    <row r="24" spans="1:8" x14ac:dyDescent="0.2">
      <c r="A24" s="45">
        <v>135</v>
      </c>
      <c r="B24" s="5" t="s">
        <v>17</v>
      </c>
      <c r="C24" s="4"/>
      <c r="D24" s="20"/>
      <c r="E24" s="20"/>
      <c r="F24" s="21"/>
      <c r="G24" s="9"/>
      <c r="H24" s="46">
        <f t="shared" si="2"/>
        <v>0</v>
      </c>
    </row>
    <row r="25" spans="1:8" x14ac:dyDescent="0.2">
      <c r="A25" s="45">
        <v>136</v>
      </c>
      <c r="B25" s="5" t="s">
        <v>18</v>
      </c>
      <c r="C25" s="14"/>
      <c r="D25" s="8"/>
      <c r="E25" s="8"/>
      <c r="F25" s="9"/>
      <c r="G25" s="9"/>
      <c r="H25" s="47">
        <f t="shared" si="2"/>
        <v>0</v>
      </c>
    </row>
    <row r="26" spans="1:8" x14ac:dyDescent="0.2">
      <c r="A26" s="34"/>
      <c r="B26" s="6" t="s">
        <v>58</v>
      </c>
      <c r="C26" s="49">
        <f t="shared" ref="C26:G26" si="3">SUM(C13:C25)</f>
        <v>0</v>
      </c>
      <c r="D26" s="50">
        <f t="shared" si="3"/>
        <v>0</v>
      </c>
      <c r="E26" s="50">
        <f t="shared" si="3"/>
        <v>0</v>
      </c>
      <c r="F26" s="50">
        <f t="shared" si="3"/>
        <v>0</v>
      </c>
      <c r="G26" s="51">
        <f t="shared" si="3"/>
        <v>0</v>
      </c>
      <c r="H26" s="52">
        <f>SUM(H13:H25)</f>
        <v>0</v>
      </c>
    </row>
    <row r="27" spans="1:8" x14ac:dyDescent="0.2">
      <c r="A27" s="45">
        <v>211</v>
      </c>
      <c r="B27" s="5" t="s">
        <v>19</v>
      </c>
      <c r="C27" s="13"/>
      <c r="D27" s="8"/>
      <c r="E27" s="8"/>
      <c r="F27" s="9"/>
      <c r="G27" s="9"/>
      <c r="H27" s="48">
        <f t="shared" ref="H27:H38" si="4">C27-D27-E27-F27-G27</f>
        <v>0</v>
      </c>
    </row>
    <row r="28" spans="1:8" x14ac:dyDescent="0.2">
      <c r="A28" s="45">
        <v>212</v>
      </c>
      <c r="B28" s="5" t="s">
        <v>20</v>
      </c>
      <c r="C28" s="4"/>
      <c r="D28" s="15"/>
      <c r="E28" s="16"/>
      <c r="F28" s="9"/>
      <c r="G28" s="8"/>
      <c r="H28" s="46">
        <f t="shared" si="4"/>
        <v>0</v>
      </c>
    </row>
    <row r="29" spans="1:8" x14ac:dyDescent="0.2">
      <c r="A29" s="45">
        <v>215</v>
      </c>
      <c r="B29" s="5" t="s">
        <v>21</v>
      </c>
      <c r="C29" s="4"/>
      <c r="D29" s="8"/>
      <c r="E29" s="8"/>
      <c r="F29" s="9"/>
      <c r="G29" s="9"/>
      <c r="H29" s="46">
        <f>C29-D29-E29-F29-G29</f>
        <v>0</v>
      </c>
    </row>
    <row r="30" spans="1:8" x14ac:dyDescent="0.2">
      <c r="A30" s="45">
        <v>216</v>
      </c>
      <c r="B30" s="5" t="s">
        <v>22</v>
      </c>
      <c r="C30" s="29"/>
      <c r="D30" s="30"/>
      <c r="E30" s="30"/>
      <c r="F30" s="28"/>
      <c r="G30" s="28"/>
      <c r="H30" s="46">
        <f t="shared" si="4"/>
        <v>0</v>
      </c>
    </row>
    <row r="31" spans="1:8" x14ac:dyDescent="0.2">
      <c r="A31" s="45">
        <v>221</v>
      </c>
      <c r="B31" s="5" t="s">
        <v>23</v>
      </c>
      <c r="C31" s="29"/>
      <c r="D31" s="30"/>
      <c r="E31" s="30"/>
      <c r="F31" s="28"/>
      <c r="G31" s="28"/>
      <c r="H31" s="46">
        <f t="shared" si="4"/>
        <v>0</v>
      </c>
    </row>
    <row r="32" spans="1:8" x14ac:dyDescent="0.2">
      <c r="A32" s="45">
        <v>222</v>
      </c>
      <c r="B32" s="5" t="s">
        <v>24</v>
      </c>
      <c r="C32" s="29"/>
      <c r="D32" s="30"/>
      <c r="E32" s="30"/>
      <c r="F32" s="28"/>
      <c r="G32" s="28"/>
      <c r="H32" s="46">
        <f>C32-D32-E32-F32-G32</f>
        <v>0</v>
      </c>
    </row>
    <row r="33" spans="1:8" x14ac:dyDescent="0.2">
      <c r="A33" s="45">
        <v>225</v>
      </c>
      <c r="B33" s="5" t="s">
        <v>25</v>
      </c>
      <c r="C33" s="4"/>
      <c r="D33" s="8"/>
      <c r="E33" s="8"/>
      <c r="F33" s="9"/>
      <c r="G33" s="9"/>
      <c r="H33" s="46">
        <f t="shared" si="4"/>
        <v>0</v>
      </c>
    </row>
    <row r="34" spans="1:8" x14ac:dyDescent="0.2">
      <c r="A34" s="45">
        <v>226</v>
      </c>
      <c r="B34" s="5" t="s">
        <v>26</v>
      </c>
      <c r="C34" s="4"/>
      <c r="D34" s="8"/>
      <c r="E34" s="8"/>
      <c r="F34" s="9"/>
      <c r="G34" s="9"/>
      <c r="H34" s="46">
        <f t="shared" si="4"/>
        <v>0</v>
      </c>
    </row>
    <row r="35" spans="1:8" x14ac:dyDescent="0.2">
      <c r="A35" s="45">
        <v>231</v>
      </c>
      <c r="B35" s="5" t="s">
        <v>27</v>
      </c>
      <c r="C35" s="4"/>
      <c r="D35" s="8"/>
      <c r="E35" s="8"/>
      <c r="F35" s="9"/>
      <c r="G35" s="9"/>
      <c r="H35" s="46">
        <f t="shared" si="4"/>
        <v>0</v>
      </c>
    </row>
    <row r="36" spans="1:8" x14ac:dyDescent="0.2">
      <c r="A36" s="45">
        <v>235</v>
      </c>
      <c r="B36" s="5" t="s">
        <v>28</v>
      </c>
      <c r="C36" s="4"/>
      <c r="D36" s="8"/>
      <c r="E36" s="8"/>
      <c r="F36" s="9"/>
      <c r="G36" s="9"/>
      <c r="H36" s="46">
        <f t="shared" si="4"/>
        <v>0</v>
      </c>
    </row>
    <row r="37" spans="1:8" x14ac:dyDescent="0.2">
      <c r="A37" s="45">
        <v>236</v>
      </c>
      <c r="B37" s="19" t="s">
        <v>29</v>
      </c>
      <c r="C37" s="4"/>
      <c r="D37" s="20"/>
      <c r="E37" s="20"/>
      <c r="F37" s="21"/>
      <c r="G37" s="21"/>
      <c r="H37" s="46">
        <f t="shared" si="4"/>
        <v>0</v>
      </c>
    </row>
    <row r="38" spans="1:8" x14ac:dyDescent="0.2">
      <c r="A38" s="45">
        <v>237</v>
      </c>
      <c r="B38" s="5" t="s">
        <v>30</v>
      </c>
      <c r="C38" s="4"/>
      <c r="D38" s="20"/>
      <c r="E38" s="20"/>
      <c r="F38" s="21"/>
      <c r="G38" s="9"/>
      <c r="H38" s="47">
        <f t="shared" si="4"/>
        <v>0</v>
      </c>
    </row>
    <row r="39" spans="1:8" x14ac:dyDescent="0.2">
      <c r="A39" s="34"/>
      <c r="B39" s="6" t="s">
        <v>57</v>
      </c>
      <c r="C39" s="49">
        <f t="shared" ref="C39:H39" si="5">SUM(C27:C38)</f>
        <v>0</v>
      </c>
      <c r="D39" s="50">
        <f t="shared" si="5"/>
        <v>0</v>
      </c>
      <c r="E39" s="50">
        <f t="shared" si="5"/>
        <v>0</v>
      </c>
      <c r="F39" s="50">
        <f t="shared" si="5"/>
        <v>0</v>
      </c>
      <c r="G39" s="50">
        <f t="shared" si="5"/>
        <v>0</v>
      </c>
      <c r="H39" s="53">
        <f t="shared" si="5"/>
        <v>0</v>
      </c>
    </row>
    <row r="40" spans="1:8" x14ac:dyDescent="0.2">
      <c r="A40" s="45">
        <v>311</v>
      </c>
      <c r="B40" s="5" t="s">
        <v>31</v>
      </c>
      <c r="C40" s="4"/>
      <c r="D40" s="8"/>
      <c r="E40" s="8"/>
      <c r="F40" s="9"/>
      <c r="G40" s="9"/>
      <c r="H40" s="46">
        <f t="shared" ref="H40:H49" si="6">C40-D40-E40-F40-G40</f>
        <v>0</v>
      </c>
    </row>
    <row r="41" spans="1:8" x14ac:dyDescent="0.2">
      <c r="A41" s="45">
        <v>315</v>
      </c>
      <c r="B41" s="5" t="s">
        <v>32</v>
      </c>
      <c r="C41" s="4"/>
      <c r="D41" s="8"/>
      <c r="E41" s="8"/>
      <c r="F41" s="9"/>
      <c r="G41" s="9"/>
      <c r="H41" s="46">
        <f>C41-D41-E41-F41-G41</f>
        <v>0</v>
      </c>
    </row>
    <row r="42" spans="1:8" x14ac:dyDescent="0.2">
      <c r="A42" s="45">
        <v>316</v>
      </c>
      <c r="B42" s="5" t="s">
        <v>33</v>
      </c>
      <c r="C42" s="4"/>
      <c r="D42" s="8"/>
      <c r="E42" s="8"/>
      <c r="F42" s="9"/>
      <c r="G42" s="21"/>
      <c r="H42" s="46">
        <f t="shared" si="6"/>
        <v>0</v>
      </c>
    </row>
    <row r="43" spans="1:8" x14ac:dyDescent="0.2">
      <c r="A43" s="45">
        <v>317</v>
      </c>
      <c r="B43" s="5" t="s">
        <v>34</v>
      </c>
      <c r="C43" s="29"/>
      <c r="D43" s="30"/>
      <c r="E43" s="30"/>
      <c r="F43" s="28"/>
      <c r="G43" s="28"/>
      <c r="H43" s="46">
        <f t="shared" si="6"/>
        <v>0</v>
      </c>
    </row>
    <row r="44" spans="1:8" x14ac:dyDescent="0.2">
      <c r="A44" s="45">
        <v>325</v>
      </c>
      <c r="B44" s="5" t="s">
        <v>35</v>
      </c>
      <c r="C44" s="4"/>
      <c r="D44" s="8"/>
      <c r="E44" s="8"/>
      <c r="F44" s="9"/>
      <c r="G44" s="9"/>
      <c r="H44" s="46">
        <f t="shared" si="6"/>
        <v>0</v>
      </c>
    </row>
    <row r="45" spans="1:8" x14ac:dyDescent="0.2">
      <c r="A45" s="45">
        <v>326</v>
      </c>
      <c r="B45" s="5" t="s">
        <v>36</v>
      </c>
      <c r="C45" s="4"/>
      <c r="D45" s="8"/>
      <c r="E45" s="8"/>
      <c r="F45" s="9"/>
      <c r="G45" s="9"/>
      <c r="H45" s="46">
        <f t="shared" si="6"/>
        <v>0</v>
      </c>
    </row>
    <row r="46" spans="1:8" x14ac:dyDescent="0.2">
      <c r="A46" s="45">
        <v>327</v>
      </c>
      <c r="B46" s="5" t="s">
        <v>37</v>
      </c>
      <c r="C46" s="4"/>
      <c r="D46" s="24"/>
      <c r="E46" s="8"/>
      <c r="F46" s="9"/>
      <c r="G46" s="9"/>
      <c r="H46" s="46">
        <f t="shared" si="6"/>
        <v>0</v>
      </c>
    </row>
    <row r="47" spans="1:8" x14ac:dyDescent="0.2">
      <c r="A47" s="45">
        <v>335</v>
      </c>
      <c r="B47" s="5" t="s">
        <v>38</v>
      </c>
      <c r="C47" s="4"/>
      <c r="D47" s="20"/>
      <c r="E47" s="20"/>
      <c r="F47" s="21"/>
      <c r="G47" s="21"/>
      <c r="H47" s="46">
        <f t="shared" si="6"/>
        <v>0</v>
      </c>
    </row>
    <row r="48" spans="1:8" x14ac:dyDescent="0.2">
      <c r="A48" s="45">
        <v>336</v>
      </c>
      <c r="B48" s="5" t="s">
        <v>39</v>
      </c>
      <c r="C48" s="4"/>
      <c r="D48" s="8"/>
      <c r="E48" s="8"/>
      <c r="F48" s="9"/>
      <c r="G48" s="9"/>
      <c r="H48" s="46">
        <f t="shared" si="6"/>
        <v>0</v>
      </c>
    </row>
    <row r="49" spans="1:8" x14ac:dyDescent="0.2">
      <c r="A49" s="45">
        <v>337</v>
      </c>
      <c r="B49" s="5" t="s">
        <v>40</v>
      </c>
      <c r="C49" s="14"/>
      <c r="D49" s="8"/>
      <c r="E49" s="8"/>
      <c r="F49" s="9"/>
      <c r="G49" s="9"/>
      <c r="H49" s="47">
        <f t="shared" si="6"/>
        <v>0</v>
      </c>
    </row>
    <row r="50" spans="1:8" x14ac:dyDescent="0.2">
      <c r="A50" s="34"/>
      <c r="B50" s="6" t="s">
        <v>56</v>
      </c>
      <c r="C50" s="49">
        <f t="shared" ref="C50:H50" si="7">SUM(C40:C49)</f>
        <v>0</v>
      </c>
      <c r="D50" s="50">
        <f t="shared" si="7"/>
        <v>0</v>
      </c>
      <c r="E50" s="50">
        <f t="shared" si="7"/>
        <v>0</v>
      </c>
      <c r="F50" s="50">
        <f t="shared" si="7"/>
        <v>0</v>
      </c>
      <c r="G50" s="50">
        <f t="shared" si="7"/>
        <v>0</v>
      </c>
      <c r="H50" s="53">
        <f t="shared" si="7"/>
        <v>0</v>
      </c>
    </row>
    <row r="51" spans="1:8" x14ac:dyDescent="0.2">
      <c r="A51" s="45">
        <v>415</v>
      </c>
      <c r="B51" s="5" t="s">
        <v>41</v>
      </c>
      <c r="C51" s="13"/>
      <c r="D51" s="8"/>
      <c r="E51" s="8"/>
      <c r="F51" s="9"/>
      <c r="G51" s="9"/>
      <c r="H51" s="48">
        <f t="shared" ref="H51:H59" si="8">C51-D51-E51-F51-G51</f>
        <v>0</v>
      </c>
    </row>
    <row r="52" spans="1:8" x14ac:dyDescent="0.2">
      <c r="A52" s="45">
        <v>416</v>
      </c>
      <c r="B52" s="5" t="s">
        <v>42</v>
      </c>
      <c r="C52" s="29"/>
      <c r="D52" s="30"/>
      <c r="E52" s="30"/>
      <c r="F52" s="28"/>
      <c r="G52" s="28"/>
      <c r="H52" s="46">
        <f t="shared" si="8"/>
        <v>0</v>
      </c>
    </row>
    <row r="53" spans="1:8" x14ac:dyDescent="0.2">
      <c r="A53" s="45">
        <v>417</v>
      </c>
      <c r="B53" s="5" t="s">
        <v>43</v>
      </c>
      <c r="C53" s="29"/>
      <c r="D53" s="27"/>
      <c r="E53" s="30"/>
      <c r="F53" s="28"/>
      <c r="G53" s="28"/>
      <c r="H53" s="46">
        <f>C53-D53-E53-F53-G53</f>
        <v>0</v>
      </c>
    </row>
    <row r="54" spans="1:8" x14ac:dyDescent="0.2">
      <c r="A54" s="45">
        <v>421</v>
      </c>
      <c r="B54" s="5" t="s">
        <v>44</v>
      </c>
      <c r="C54" s="4"/>
      <c r="D54" s="8"/>
      <c r="E54" s="8"/>
      <c r="F54" s="9"/>
      <c r="G54" s="9"/>
      <c r="H54" s="46">
        <f t="shared" si="8"/>
        <v>0</v>
      </c>
    </row>
    <row r="55" spans="1:8" x14ac:dyDescent="0.2">
      <c r="A55" s="45">
        <v>425</v>
      </c>
      <c r="B55" s="5" t="s">
        <v>45</v>
      </c>
      <c r="C55" s="18"/>
      <c r="D55" s="8"/>
      <c r="E55" s="8"/>
      <c r="F55" s="9"/>
      <c r="G55" s="9"/>
      <c r="H55" s="46">
        <f t="shared" si="8"/>
        <v>0</v>
      </c>
    </row>
    <row r="56" spans="1:8" x14ac:dyDescent="0.2">
      <c r="A56" s="45">
        <v>426</v>
      </c>
      <c r="B56" s="5" t="s">
        <v>46</v>
      </c>
      <c r="C56" s="29"/>
      <c r="D56" s="30"/>
      <c r="E56" s="30"/>
      <c r="F56" s="28"/>
      <c r="G56" s="28"/>
      <c r="H56" s="46">
        <f>C56-D56-E56-F56-G56</f>
        <v>0</v>
      </c>
    </row>
    <row r="57" spans="1:8" x14ac:dyDescent="0.2">
      <c r="A57" s="45">
        <v>435</v>
      </c>
      <c r="B57" s="5" t="s">
        <v>47</v>
      </c>
      <c r="C57" s="4"/>
      <c r="D57" s="8"/>
      <c r="E57" s="8"/>
      <c r="F57" s="9"/>
      <c r="G57" s="9"/>
      <c r="H57" s="46">
        <f>C57-D57-E57-F57-G57</f>
        <v>0</v>
      </c>
    </row>
    <row r="58" spans="1:8" x14ac:dyDescent="0.2">
      <c r="A58" s="45">
        <v>436</v>
      </c>
      <c r="B58" s="5" t="s">
        <v>48</v>
      </c>
      <c r="C58" s="4"/>
      <c r="D58" s="8"/>
      <c r="E58" s="8"/>
      <c r="F58" s="24"/>
      <c r="G58" s="9"/>
      <c r="H58" s="46">
        <f t="shared" si="8"/>
        <v>0</v>
      </c>
    </row>
    <row r="59" spans="1:8" x14ac:dyDescent="0.2">
      <c r="A59" s="45">
        <v>437</v>
      </c>
      <c r="B59" s="5" t="s">
        <v>49</v>
      </c>
      <c r="C59" s="14"/>
      <c r="D59" s="8"/>
      <c r="E59" s="8"/>
      <c r="F59" s="9"/>
      <c r="G59" s="9"/>
      <c r="H59" s="47">
        <f t="shared" si="8"/>
        <v>0</v>
      </c>
    </row>
    <row r="60" spans="1:8" ht="13.5" thickBot="1" x14ac:dyDescent="0.25">
      <c r="A60" s="35"/>
      <c r="B60" s="7" t="s">
        <v>55</v>
      </c>
      <c r="C60" s="54">
        <f t="shared" ref="C60:H60" si="9">SUM(C51:C59)</f>
        <v>0</v>
      </c>
      <c r="D60" s="55">
        <f t="shared" si="9"/>
        <v>0</v>
      </c>
      <c r="E60" s="55">
        <f t="shared" si="9"/>
        <v>0</v>
      </c>
      <c r="F60" s="55">
        <f t="shared" si="9"/>
        <v>0</v>
      </c>
      <c r="G60" s="55">
        <f t="shared" si="9"/>
        <v>0</v>
      </c>
      <c r="H60" s="56">
        <f t="shared" si="9"/>
        <v>0</v>
      </c>
    </row>
  </sheetData>
  <mergeCells count="10">
    <mergeCell ref="A10:B10"/>
    <mergeCell ref="A11:B11"/>
    <mergeCell ref="A12:B12"/>
    <mergeCell ref="A3:H3"/>
    <mergeCell ref="A4:H4"/>
    <mergeCell ref="A6:B6"/>
    <mergeCell ref="C6:C9"/>
    <mergeCell ref="D6:H6"/>
    <mergeCell ref="A7:B7"/>
    <mergeCell ref="A8:B8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82" zoomScaleNormal="82" workbookViewId="0">
      <pane ySplit="12" topLeftCell="A37" activePane="bottomLeft" state="frozen"/>
      <selection pane="bottomLeft" activeCell="I40" sqref="I40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1.85546875" style="230" customWidth="1"/>
    <col min="4" max="4" width="10.85546875" style="230" customWidth="1"/>
    <col min="5" max="6" width="11.42578125" style="230" customWidth="1"/>
    <col min="7" max="7" width="12" style="230" customWidth="1"/>
    <col min="8" max="8" width="12.85546875" style="230" customWidth="1"/>
    <col min="9" max="16384" width="10.85546875" style="230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45017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3198</v>
      </c>
      <c r="D13" s="201">
        <v>2059</v>
      </c>
      <c r="E13" s="201">
        <v>0</v>
      </c>
      <c r="F13" s="201">
        <v>1019</v>
      </c>
      <c r="G13" s="201">
        <v>5</v>
      </c>
      <c r="H13" s="65">
        <f t="shared" ref="H13:H25" si="0">C13-D13-E13-F13-G13</f>
        <v>115</v>
      </c>
    </row>
    <row r="14" spans="1:8" x14ac:dyDescent="0.2">
      <c r="A14" s="45">
        <v>115</v>
      </c>
      <c r="B14" s="67" t="s">
        <v>7</v>
      </c>
      <c r="C14" s="137">
        <v>1846</v>
      </c>
      <c r="D14" s="202">
        <v>1441</v>
      </c>
      <c r="E14" s="203">
        <v>0</v>
      </c>
      <c r="F14" s="202">
        <v>379</v>
      </c>
      <c r="G14" s="202">
        <v>0</v>
      </c>
      <c r="H14" s="148">
        <f t="shared" si="0"/>
        <v>26</v>
      </c>
    </row>
    <row r="15" spans="1:8" x14ac:dyDescent="0.2">
      <c r="A15" s="45">
        <v>116</v>
      </c>
      <c r="B15" s="67" t="s">
        <v>8</v>
      </c>
      <c r="C15" s="137">
        <v>2109</v>
      </c>
      <c r="D15" s="90">
        <v>1714</v>
      </c>
      <c r="E15" s="90">
        <v>0</v>
      </c>
      <c r="F15" s="90">
        <v>248</v>
      </c>
      <c r="G15" s="90">
        <v>88</v>
      </c>
      <c r="H15" s="148">
        <f t="shared" si="0"/>
        <v>59</v>
      </c>
    </row>
    <row r="16" spans="1:8" x14ac:dyDescent="0.2">
      <c r="A16" s="45">
        <v>117</v>
      </c>
      <c r="B16" s="67" t="s">
        <v>9</v>
      </c>
      <c r="C16" s="137">
        <v>2074</v>
      </c>
      <c r="D16" s="202">
        <v>938</v>
      </c>
      <c r="E16" s="202">
        <v>0</v>
      </c>
      <c r="F16" s="202">
        <v>910</v>
      </c>
      <c r="G16" s="202">
        <v>123</v>
      </c>
      <c r="H16" s="148">
        <f t="shared" si="0"/>
        <v>103</v>
      </c>
    </row>
    <row r="17" spans="1:13" x14ac:dyDescent="0.2">
      <c r="A17" s="45">
        <v>118</v>
      </c>
      <c r="B17" s="67" t="s">
        <v>10</v>
      </c>
      <c r="C17" s="93">
        <v>2048</v>
      </c>
      <c r="D17" s="90">
        <v>1833</v>
      </c>
      <c r="E17" s="149">
        <v>0</v>
      </c>
      <c r="F17" s="204">
        <v>55</v>
      </c>
      <c r="G17" s="204">
        <v>39</v>
      </c>
      <c r="H17" s="147">
        <f t="shared" si="0"/>
        <v>121</v>
      </c>
    </row>
    <row r="18" spans="1:13" x14ac:dyDescent="0.2">
      <c r="A18" s="45">
        <v>119</v>
      </c>
      <c r="B18" s="67" t="s">
        <v>11</v>
      </c>
      <c r="C18" s="144">
        <v>1668</v>
      </c>
      <c r="D18" s="145">
        <v>1461</v>
      </c>
      <c r="E18" s="145">
        <v>0</v>
      </c>
      <c r="F18" s="145">
        <v>76</v>
      </c>
      <c r="G18" s="145">
        <v>26</v>
      </c>
      <c r="H18" s="147">
        <f t="shared" si="0"/>
        <v>105</v>
      </c>
    </row>
    <row r="19" spans="1:13" x14ac:dyDescent="0.2">
      <c r="A19" s="45">
        <v>121</v>
      </c>
      <c r="B19" s="67" t="s">
        <v>99</v>
      </c>
      <c r="C19" s="137">
        <v>1422</v>
      </c>
      <c r="D19" s="90">
        <v>595</v>
      </c>
      <c r="E19" s="90">
        <v>0</v>
      </c>
      <c r="F19" s="90">
        <v>553</v>
      </c>
      <c r="G19" s="90">
        <v>188</v>
      </c>
      <c r="H19" s="148">
        <f t="shared" si="0"/>
        <v>86</v>
      </c>
    </row>
    <row r="20" spans="1:13" x14ac:dyDescent="0.2">
      <c r="A20" s="45">
        <v>125</v>
      </c>
      <c r="B20" s="67" t="s">
        <v>13</v>
      </c>
      <c r="C20" s="205">
        <v>1382</v>
      </c>
      <c r="D20" s="90">
        <v>1136</v>
      </c>
      <c r="E20" s="90">
        <v>0</v>
      </c>
      <c r="F20" s="90">
        <v>138</v>
      </c>
      <c r="G20" s="90">
        <v>12</v>
      </c>
      <c r="H20" s="148">
        <f t="shared" si="0"/>
        <v>96</v>
      </c>
    </row>
    <row r="21" spans="1:13" x14ac:dyDescent="0.2">
      <c r="A21" s="45">
        <v>126</v>
      </c>
      <c r="B21" s="67" t="s">
        <v>14</v>
      </c>
      <c r="C21" s="137">
        <v>593</v>
      </c>
      <c r="D21" s="90">
        <v>342</v>
      </c>
      <c r="E21" s="90">
        <v>0</v>
      </c>
      <c r="F21" s="90">
        <v>180</v>
      </c>
      <c r="G21" s="90">
        <v>23</v>
      </c>
      <c r="H21" s="148">
        <f t="shared" si="0"/>
        <v>48</v>
      </c>
    </row>
    <row r="22" spans="1:13" x14ac:dyDescent="0.2">
      <c r="A22" s="45">
        <v>127</v>
      </c>
      <c r="B22" s="67" t="s">
        <v>15</v>
      </c>
      <c r="C22" s="137">
        <v>1131</v>
      </c>
      <c r="D22" s="90">
        <v>783</v>
      </c>
      <c r="E22" s="90">
        <v>0</v>
      </c>
      <c r="F22" s="90">
        <v>311</v>
      </c>
      <c r="G22" s="90">
        <v>29</v>
      </c>
      <c r="H22" s="148">
        <f t="shared" si="0"/>
        <v>8</v>
      </c>
    </row>
    <row r="23" spans="1:13" x14ac:dyDescent="0.2">
      <c r="A23" s="45">
        <v>128</v>
      </c>
      <c r="B23" s="67" t="s">
        <v>16</v>
      </c>
      <c r="C23" s="137">
        <v>707</v>
      </c>
      <c r="D23" s="90">
        <v>435</v>
      </c>
      <c r="E23" s="90">
        <v>0</v>
      </c>
      <c r="F23" s="90">
        <v>197</v>
      </c>
      <c r="G23" s="90">
        <v>32</v>
      </c>
      <c r="H23" s="148">
        <f t="shared" si="0"/>
        <v>43</v>
      </c>
    </row>
    <row r="24" spans="1:13" x14ac:dyDescent="0.2">
      <c r="A24" s="45">
        <v>135</v>
      </c>
      <c r="B24" s="67" t="s">
        <v>17</v>
      </c>
      <c r="C24" s="137">
        <v>580</v>
      </c>
      <c r="D24" s="202">
        <v>255</v>
      </c>
      <c r="E24" s="202">
        <v>0</v>
      </c>
      <c r="F24" s="202">
        <v>309</v>
      </c>
      <c r="G24" s="90">
        <v>16</v>
      </c>
      <c r="H24" s="148">
        <f t="shared" si="0"/>
        <v>0</v>
      </c>
    </row>
    <row r="25" spans="1:13" ht="13.5" thickBot="1" x14ac:dyDescent="0.25">
      <c r="A25" s="45">
        <v>136</v>
      </c>
      <c r="B25" s="67" t="s">
        <v>18</v>
      </c>
      <c r="C25" s="198">
        <v>616</v>
      </c>
      <c r="D25" s="206">
        <v>92</v>
      </c>
      <c r="E25" s="206">
        <v>0</v>
      </c>
      <c r="F25" s="206">
        <v>481</v>
      </c>
      <c r="G25" s="206">
        <v>24</v>
      </c>
      <c r="H25" s="207">
        <f t="shared" si="0"/>
        <v>19</v>
      </c>
    </row>
    <row r="26" spans="1:13" ht="13.5" thickBot="1" x14ac:dyDescent="0.25">
      <c r="A26" s="151"/>
      <c r="B26" s="152" t="s">
        <v>58</v>
      </c>
      <c r="C26" s="153">
        <f t="shared" ref="C26:H26" si="1">SUM(C13:C25)</f>
        <v>19374</v>
      </c>
      <c r="D26" s="154">
        <f t="shared" si="1"/>
        <v>13084</v>
      </c>
      <c r="E26" s="154">
        <f t="shared" si="1"/>
        <v>0</v>
      </c>
      <c r="F26" s="154">
        <f t="shared" si="1"/>
        <v>4856</v>
      </c>
      <c r="G26" s="154">
        <f t="shared" si="1"/>
        <v>605</v>
      </c>
      <c r="H26" s="155">
        <f t="shared" si="1"/>
        <v>829</v>
      </c>
    </row>
    <row r="27" spans="1:13" x14ac:dyDescent="0.2">
      <c r="A27" s="45">
        <v>211</v>
      </c>
      <c r="B27" s="67" t="s">
        <v>91</v>
      </c>
      <c r="C27" s="60">
        <v>566</v>
      </c>
      <c r="D27" s="143">
        <v>138</v>
      </c>
      <c r="E27" s="143">
        <v>0</v>
      </c>
      <c r="F27" s="143">
        <v>428</v>
      </c>
      <c r="G27" s="143">
        <v>0</v>
      </c>
      <c r="H27" s="47">
        <f>C27-D27-E27-F27-G27</f>
        <v>0</v>
      </c>
    </row>
    <row r="28" spans="1:13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3" x14ac:dyDescent="0.2">
      <c r="A29" s="45">
        <v>215</v>
      </c>
      <c r="B29" s="67" t="s">
        <v>93</v>
      </c>
      <c r="C29" s="156">
        <v>1162</v>
      </c>
      <c r="D29" s="157">
        <v>620</v>
      </c>
      <c r="E29" s="157">
        <v>15</v>
      </c>
      <c r="F29" s="157">
        <v>324</v>
      </c>
      <c r="G29" s="157">
        <v>45</v>
      </c>
      <c r="H29" s="147">
        <f t="shared" ref="H29:H59" si="2">C29-D29-E29-F29-G29</f>
        <v>158</v>
      </c>
      <c r="I29" s="2"/>
    </row>
    <row r="30" spans="1:13" x14ac:dyDescent="0.2">
      <c r="A30" s="45">
        <v>216</v>
      </c>
      <c r="B30" s="67" t="s">
        <v>22</v>
      </c>
      <c r="C30" s="221">
        <v>797</v>
      </c>
      <c r="D30" s="220">
        <v>549</v>
      </c>
      <c r="E30" s="220">
        <v>0</v>
      </c>
      <c r="F30" s="220">
        <v>21</v>
      </c>
      <c r="G30" s="220">
        <v>67</v>
      </c>
      <c r="H30" s="147">
        <f t="shared" si="2"/>
        <v>160</v>
      </c>
      <c r="I30" s="2"/>
    </row>
    <row r="31" spans="1:13" x14ac:dyDescent="0.2">
      <c r="A31" s="45">
        <v>221</v>
      </c>
      <c r="B31" s="67" t="s">
        <v>94</v>
      </c>
      <c r="C31" s="221">
        <v>290</v>
      </c>
      <c r="D31" s="220">
        <v>39</v>
      </c>
      <c r="E31" s="220">
        <v>0</v>
      </c>
      <c r="F31" s="220">
        <v>239</v>
      </c>
      <c r="G31" s="220">
        <v>6</v>
      </c>
      <c r="H31" s="147">
        <f t="shared" si="2"/>
        <v>6</v>
      </c>
    </row>
    <row r="32" spans="1:13" x14ac:dyDescent="0.2">
      <c r="A32" s="45">
        <v>222</v>
      </c>
      <c r="B32" s="67" t="s">
        <v>95</v>
      </c>
      <c r="C32" s="221">
        <v>1242</v>
      </c>
      <c r="D32" s="220">
        <v>663</v>
      </c>
      <c r="E32" s="220">
        <v>0</v>
      </c>
      <c r="F32" s="220">
        <v>354</v>
      </c>
      <c r="G32" s="220">
        <v>118</v>
      </c>
      <c r="H32" s="147">
        <f t="shared" si="2"/>
        <v>107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1016</v>
      </c>
      <c r="D33" s="149">
        <v>483</v>
      </c>
      <c r="E33" s="149">
        <v>0</v>
      </c>
      <c r="F33" s="149">
        <v>449</v>
      </c>
      <c r="G33" s="149">
        <v>59</v>
      </c>
      <c r="H33" s="147">
        <f t="shared" si="2"/>
        <v>25</v>
      </c>
      <c r="I33" s="2"/>
    </row>
    <row r="34" spans="1:15" x14ac:dyDescent="0.2">
      <c r="A34" s="45">
        <v>226</v>
      </c>
      <c r="B34" s="67" t="s">
        <v>26</v>
      </c>
      <c r="C34" s="156">
        <v>1881</v>
      </c>
      <c r="D34" s="157">
        <v>915</v>
      </c>
      <c r="E34" s="157">
        <v>5</v>
      </c>
      <c r="F34" s="157">
        <v>731</v>
      </c>
      <c r="G34" s="157">
        <v>104</v>
      </c>
      <c r="H34" s="160">
        <f t="shared" si="2"/>
        <v>126</v>
      </c>
      <c r="I34" s="2"/>
      <c r="J34" s="2"/>
    </row>
    <row r="35" spans="1:15" x14ac:dyDescent="0.2">
      <c r="A35" s="45">
        <v>231</v>
      </c>
      <c r="B35" s="67" t="s">
        <v>96</v>
      </c>
      <c r="C35" s="221">
        <v>414</v>
      </c>
      <c r="D35" s="220">
        <v>393</v>
      </c>
      <c r="E35" s="220">
        <v>0</v>
      </c>
      <c r="F35" s="220">
        <v>21</v>
      </c>
      <c r="G35" s="220">
        <v>0</v>
      </c>
      <c r="H35" s="147">
        <f t="shared" si="2"/>
        <v>0</v>
      </c>
    </row>
    <row r="36" spans="1:15" x14ac:dyDescent="0.2">
      <c r="A36" s="45">
        <v>235</v>
      </c>
      <c r="B36" s="67" t="s">
        <v>28</v>
      </c>
      <c r="C36" s="137">
        <v>865</v>
      </c>
      <c r="D36" s="90">
        <v>458</v>
      </c>
      <c r="E36" s="90">
        <v>0</v>
      </c>
      <c r="F36" s="90">
        <v>264</v>
      </c>
      <c r="G36" s="90">
        <v>75</v>
      </c>
      <c r="H36" s="148">
        <f t="shared" si="2"/>
        <v>68</v>
      </c>
      <c r="I36" s="232"/>
    </row>
    <row r="37" spans="1:15" x14ac:dyDescent="0.2">
      <c r="A37" s="45">
        <v>236</v>
      </c>
      <c r="B37" s="67" t="s">
        <v>29</v>
      </c>
      <c r="C37" s="144">
        <v>792</v>
      </c>
      <c r="D37" s="145">
        <v>601</v>
      </c>
      <c r="E37" s="145">
        <v>0</v>
      </c>
      <c r="F37" s="145">
        <v>138</v>
      </c>
      <c r="G37" s="145">
        <v>19</v>
      </c>
      <c r="H37" s="147">
        <f t="shared" si="2"/>
        <v>34</v>
      </c>
    </row>
    <row r="38" spans="1:15" ht="13.5" thickBot="1" x14ac:dyDescent="0.25">
      <c r="A38" s="45">
        <v>237</v>
      </c>
      <c r="B38" s="67" t="s">
        <v>30</v>
      </c>
      <c r="C38" s="198">
        <v>738</v>
      </c>
      <c r="D38" s="199">
        <v>469</v>
      </c>
      <c r="E38" s="199"/>
      <c r="F38" s="199">
        <v>63</v>
      </c>
      <c r="G38" s="197">
        <v>56</v>
      </c>
      <c r="H38" s="48">
        <f t="shared" si="2"/>
        <v>150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9763</v>
      </c>
      <c r="D39" s="154">
        <f t="shared" si="3"/>
        <v>5328</v>
      </c>
      <c r="E39" s="154">
        <f t="shared" si="3"/>
        <v>20</v>
      </c>
      <c r="F39" s="154">
        <f t="shared" si="3"/>
        <v>3032</v>
      </c>
      <c r="G39" s="154">
        <f t="shared" si="3"/>
        <v>549</v>
      </c>
      <c r="H39" s="155">
        <f t="shared" si="3"/>
        <v>834</v>
      </c>
    </row>
    <row r="40" spans="1:15" x14ac:dyDescent="0.2">
      <c r="A40" s="45">
        <v>311</v>
      </c>
      <c r="B40" s="67" t="s">
        <v>97</v>
      </c>
      <c r="C40" s="60">
        <v>72</v>
      </c>
      <c r="D40" s="143">
        <v>40</v>
      </c>
      <c r="E40" s="143">
        <v>0</v>
      </c>
      <c r="F40" s="143">
        <v>32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1197</v>
      </c>
      <c r="D41" s="149">
        <v>1040</v>
      </c>
      <c r="E41" s="149">
        <v>0</v>
      </c>
      <c r="F41" s="149">
        <v>126</v>
      </c>
      <c r="G41" s="149">
        <v>0</v>
      </c>
      <c r="H41" s="147">
        <f t="shared" si="2"/>
        <v>31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859</v>
      </c>
      <c r="D42" s="149">
        <v>595</v>
      </c>
      <c r="E42" s="149">
        <v>0</v>
      </c>
      <c r="F42" s="149">
        <v>80</v>
      </c>
      <c r="G42" s="149">
        <v>16</v>
      </c>
      <c r="H42" s="147">
        <f t="shared" si="2"/>
        <v>168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1772</v>
      </c>
      <c r="D43" s="220">
        <v>1449</v>
      </c>
      <c r="E43" s="220">
        <v>0</v>
      </c>
      <c r="F43" s="220">
        <v>253</v>
      </c>
      <c r="G43" s="220">
        <v>42</v>
      </c>
      <c r="H43" s="148">
        <f t="shared" si="2"/>
        <v>28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977</v>
      </c>
      <c r="D44" s="149">
        <v>476</v>
      </c>
      <c r="E44" s="149">
        <v>0</v>
      </c>
      <c r="F44" s="149">
        <v>475</v>
      </c>
      <c r="G44" s="149">
        <v>17</v>
      </c>
      <c r="H44" s="148">
        <f t="shared" si="2"/>
        <v>9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863</v>
      </c>
      <c r="D45" s="149">
        <v>506</v>
      </c>
      <c r="E45" s="149">
        <v>0</v>
      </c>
      <c r="F45" s="149">
        <v>266</v>
      </c>
      <c r="G45" s="149">
        <v>21</v>
      </c>
      <c r="H45" s="147">
        <f t="shared" si="2"/>
        <v>70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572</v>
      </c>
      <c r="D46" s="90">
        <v>466</v>
      </c>
      <c r="E46" s="149">
        <v>0</v>
      </c>
      <c r="F46" s="149">
        <v>8</v>
      </c>
      <c r="G46" s="149">
        <v>56</v>
      </c>
      <c r="H46" s="147">
        <f t="shared" si="2"/>
        <v>42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1612</v>
      </c>
      <c r="D47" s="145">
        <v>936</v>
      </c>
      <c r="E47" s="145">
        <v>0</v>
      </c>
      <c r="F47" s="145">
        <v>521</v>
      </c>
      <c r="G47" s="145">
        <v>69</v>
      </c>
      <c r="H47" s="147">
        <f t="shared" si="2"/>
        <v>86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1246</v>
      </c>
      <c r="D48" s="149">
        <v>701</v>
      </c>
      <c r="E48" s="149">
        <v>0</v>
      </c>
      <c r="F48" s="149">
        <v>464</v>
      </c>
      <c r="G48" s="149">
        <v>0</v>
      </c>
      <c r="H48" s="147">
        <f t="shared" si="2"/>
        <v>81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621</v>
      </c>
      <c r="D49" s="197">
        <v>581</v>
      </c>
      <c r="E49" s="197">
        <v>0</v>
      </c>
      <c r="F49" s="197">
        <v>18</v>
      </c>
      <c r="G49" s="197">
        <v>12</v>
      </c>
      <c r="H49" s="48">
        <f t="shared" si="2"/>
        <v>10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9791</v>
      </c>
      <c r="D50" s="154">
        <f t="shared" ref="D50:H50" si="4">SUM(D40:D49)</f>
        <v>6790</v>
      </c>
      <c r="E50" s="154">
        <f t="shared" si="4"/>
        <v>0</v>
      </c>
      <c r="F50" s="154">
        <f t="shared" si="4"/>
        <v>2243</v>
      </c>
      <c r="G50" s="154">
        <f t="shared" si="4"/>
        <v>233</v>
      </c>
      <c r="H50" s="155">
        <f t="shared" si="4"/>
        <v>525</v>
      </c>
    </row>
    <row r="51" spans="1:15" x14ac:dyDescent="0.2">
      <c r="A51" s="45">
        <v>415</v>
      </c>
      <c r="B51" s="67" t="s">
        <v>41</v>
      </c>
      <c r="C51" s="60">
        <v>1354</v>
      </c>
      <c r="D51" s="143">
        <v>756</v>
      </c>
      <c r="E51" s="143">
        <v>0</v>
      </c>
      <c r="F51" s="143">
        <v>476</v>
      </c>
      <c r="G51" s="143">
        <v>63</v>
      </c>
      <c r="H51" s="47">
        <f t="shared" si="2"/>
        <v>59</v>
      </c>
    </row>
    <row r="52" spans="1:15" x14ac:dyDescent="0.2">
      <c r="A52" s="45">
        <v>416</v>
      </c>
      <c r="B52" s="67" t="s">
        <v>42</v>
      </c>
      <c r="C52" s="221">
        <v>871</v>
      </c>
      <c r="D52" s="220">
        <v>480</v>
      </c>
      <c r="E52" s="220">
        <v>0</v>
      </c>
      <c r="F52" s="220">
        <v>391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580</v>
      </c>
      <c r="D53" s="163">
        <v>375</v>
      </c>
      <c r="E53" s="220">
        <v>0</v>
      </c>
      <c r="F53" s="220">
        <v>205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725</v>
      </c>
      <c r="D54" s="149">
        <v>387</v>
      </c>
      <c r="E54" s="149">
        <v>0</v>
      </c>
      <c r="F54" s="149">
        <v>338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1269</v>
      </c>
      <c r="D55" s="149">
        <v>659</v>
      </c>
      <c r="E55" s="149">
        <v>0</v>
      </c>
      <c r="F55" s="149">
        <v>432</v>
      </c>
      <c r="G55" s="149">
        <v>137</v>
      </c>
      <c r="H55" s="147">
        <f t="shared" si="2"/>
        <v>41</v>
      </c>
    </row>
    <row r="56" spans="1:15" x14ac:dyDescent="0.2">
      <c r="A56" s="45">
        <v>426</v>
      </c>
      <c r="B56" s="67" t="s">
        <v>46</v>
      </c>
      <c r="C56" s="221">
        <v>1526</v>
      </c>
      <c r="D56" s="220">
        <v>686</v>
      </c>
      <c r="E56" s="220">
        <v>0</v>
      </c>
      <c r="F56" s="220">
        <v>691</v>
      </c>
      <c r="G56" s="220">
        <v>77</v>
      </c>
      <c r="H56" s="147">
        <f t="shared" si="2"/>
        <v>72</v>
      </c>
    </row>
    <row r="57" spans="1:15" x14ac:dyDescent="0.2">
      <c r="A57" s="45">
        <v>435</v>
      </c>
      <c r="B57" s="67" t="s">
        <v>47</v>
      </c>
      <c r="C57" s="144">
        <v>1101</v>
      </c>
      <c r="D57" s="149">
        <v>658</v>
      </c>
      <c r="E57" s="149">
        <v>0</v>
      </c>
      <c r="F57" s="149">
        <v>335</v>
      </c>
      <c r="G57" s="149">
        <v>23</v>
      </c>
      <c r="H57" s="147">
        <f t="shared" si="2"/>
        <v>85</v>
      </c>
    </row>
    <row r="58" spans="1:15" x14ac:dyDescent="0.2">
      <c r="A58" s="45">
        <v>436</v>
      </c>
      <c r="B58" s="67" t="s">
        <v>48</v>
      </c>
      <c r="C58" s="144">
        <v>1317</v>
      </c>
      <c r="D58" s="149">
        <v>820</v>
      </c>
      <c r="E58" s="149">
        <v>0</v>
      </c>
      <c r="F58" s="90">
        <v>431</v>
      </c>
      <c r="G58" s="149">
        <v>27</v>
      </c>
      <c r="H58" s="147">
        <f t="shared" si="2"/>
        <v>39</v>
      </c>
    </row>
    <row r="59" spans="1:15" ht="13.5" thickBot="1" x14ac:dyDescent="0.25">
      <c r="A59" s="45">
        <v>437</v>
      </c>
      <c r="B59" s="67" t="s">
        <v>49</v>
      </c>
      <c r="C59" s="68">
        <v>280</v>
      </c>
      <c r="D59" s="197">
        <v>48</v>
      </c>
      <c r="E59" s="197">
        <v>0</v>
      </c>
      <c r="F59" s="197">
        <v>191</v>
      </c>
      <c r="G59" s="197">
        <v>17</v>
      </c>
      <c r="H59" s="48">
        <f t="shared" si="2"/>
        <v>24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9023</v>
      </c>
      <c r="D60" s="154">
        <f t="shared" si="5"/>
        <v>4869</v>
      </c>
      <c r="E60" s="154">
        <f t="shared" si="5"/>
        <v>0</v>
      </c>
      <c r="F60" s="154">
        <f t="shared" si="5"/>
        <v>3490</v>
      </c>
      <c r="G60" s="154">
        <f t="shared" si="5"/>
        <v>344</v>
      </c>
      <c r="H60" s="155">
        <f t="shared" si="5"/>
        <v>320</v>
      </c>
    </row>
    <row r="61" spans="1:15" ht="13.5" thickBot="1" x14ac:dyDescent="0.25">
      <c r="A61" s="164"/>
      <c r="B61" s="152" t="s">
        <v>116</v>
      </c>
      <c r="C61" s="153">
        <f>SUM(C60,C50,C39,C26)</f>
        <v>47951</v>
      </c>
      <c r="D61" s="154">
        <f t="shared" ref="D61:H61" si="6">SUM(D60,D50,D39,D26)</f>
        <v>30071</v>
      </c>
      <c r="E61" s="154">
        <f t="shared" si="6"/>
        <v>20</v>
      </c>
      <c r="F61" s="154">
        <f t="shared" si="6"/>
        <v>13621</v>
      </c>
      <c r="G61" s="154">
        <f t="shared" si="6"/>
        <v>1731</v>
      </c>
      <c r="H61" s="155">
        <f t="shared" si="6"/>
        <v>2508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47951</v>
      </c>
      <c r="D63" s="167">
        <f t="shared" si="7"/>
        <v>30071</v>
      </c>
      <c r="E63" s="166">
        <f t="shared" si="7"/>
        <v>20</v>
      </c>
      <c r="F63" s="166">
        <f t="shared" si="7"/>
        <v>13621</v>
      </c>
      <c r="G63" s="166">
        <f t="shared" si="7"/>
        <v>1731</v>
      </c>
      <c r="H63" s="166">
        <f t="shared" si="7"/>
        <v>2508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>
      <pane ySplit="10" topLeftCell="A17" activePane="bottomLeft" state="frozen"/>
      <selection activeCell="K14" sqref="K14"/>
      <selection pane="bottomLeft" activeCell="K14" sqref="K14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4.42578125" style="230" customWidth="1"/>
    <col min="4" max="4" width="12.85546875" style="230" customWidth="1"/>
    <col min="5" max="5" width="13.42578125" style="230" customWidth="1"/>
    <col min="6" max="8" width="12.85546875" style="230" customWidth="1"/>
    <col min="9" max="16384" width="10.85546875" style="230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45047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34"/>
      <c r="B8" s="234"/>
      <c r="C8" s="234"/>
      <c r="D8" s="234"/>
      <c r="E8" s="234"/>
      <c r="F8" s="234"/>
      <c r="G8" s="234"/>
      <c r="H8" s="234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3103</v>
      </c>
      <c r="D11" s="213">
        <v>3103</v>
      </c>
      <c r="E11" s="214">
        <v>0</v>
      </c>
      <c r="F11" s="215">
        <v>4138</v>
      </c>
      <c r="G11" s="186">
        <f>D11/F11</f>
        <v>0.74987916868052196</v>
      </c>
      <c r="H11" s="61">
        <f t="shared" ref="H11:H23" si="0">IF(D11&gt;F11,"0",F11-D11)</f>
        <v>1035</v>
      </c>
    </row>
    <row r="12" spans="1:9" x14ac:dyDescent="0.2">
      <c r="A12" s="69">
        <v>115</v>
      </c>
      <c r="B12" s="81" t="s">
        <v>7</v>
      </c>
      <c r="C12" s="84">
        <v>1800</v>
      </c>
      <c r="D12" s="85">
        <v>1800</v>
      </c>
      <c r="E12" s="86">
        <v>0</v>
      </c>
      <c r="F12" s="87">
        <v>2601</v>
      </c>
      <c r="G12" s="187">
        <f t="shared" ref="G12:G25" si="1">D12/F12</f>
        <v>0.69204152249134943</v>
      </c>
      <c r="H12" s="88">
        <f t="shared" si="0"/>
        <v>801</v>
      </c>
    </row>
    <row r="13" spans="1:9" x14ac:dyDescent="0.2">
      <c r="A13" s="69">
        <v>116</v>
      </c>
      <c r="B13" s="81" t="s">
        <v>8</v>
      </c>
      <c r="C13" s="89">
        <v>2172</v>
      </c>
      <c r="D13" s="90">
        <v>2117</v>
      </c>
      <c r="E13" s="91">
        <v>55</v>
      </c>
      <c r="F13" s="92">
        <v>2779</v>
      </c>
      <c r="G13" s="188">
        <f t="shared" si="1"/>
        <v>0.76178481468154013</v>
      </c>
      <c r="H13" s="88">
        <f t="shared" si="0"/>
        <v>662</v>
      </c>
    </row>
    <row r="14" spans="1:9" x14ac:dyDescent="0.2">
      <c r="A14" s="69">
        <v>117</v>
      </c>
      <c r="B14" s="81" t="s">
        <v>9</v>
      </c>
      <c r="C14" s="84">
        <v>2025</v>
      </c>
      <c r="D14" s="85">
        <v>2006</v>
      </c>
      <c r="E14" s="86">
        <v>19</v>
      </c>
      <c r="F14" s="87">
        <v>2911</v>
      </c>
      <c r="G14" s="187">
        <f t="shared" si="1"/>
        <v>0.68911027138440395</v>
      </c>
      <c r="H14" s="88">
        <f t="shared" si="0"/>
        <v>905</v>
      </c>
    </row>
    <row r="15" spans="1:9" x14ac:dyDescent="0.2">
      <c r="A15" s="69">
        <v>118</v>
      </c>
      <c r="B15" s="81" t="s">
        <v>10</v>
      </c>
      <c r="C15" s="93">
        <v>1964</v>
      </c>
      <c r="D15" s="94">
        <v>1964</v>
      </c>
      <c r="E15" s="95">
        <v>0</v>
      </c>
      <c r="F15" s="96">
        <v>2785</v>
      </c>
      <c r="G15" s="189">
        <f t="shared" si="1"/>
        <v>0.70520646319569125</v>
      </c>
      <c r="H15" s="88">
        <f t="shared" si="0"/>
        <v>821</v>
      </c>
    </row>
    <row r="16" spans="1:9" x14ac:dyDescent="0.2">
      <c r="A16" s="69">
        <v>119</v>
      </c>
      <c r="B16" s="81" t="s">
        <v>11</v>
      </c>
      <c r="C16" s="93">
        <v>1664</v>
      </c>
      <c r="D16" s="94">
        <v>1664</v>
      </c>
      <c r="E16" s="95">
        <v>0</v>
      </c>
      <c r="F16" s="96">
        <v>2297</v>
      </c>
      <c r="G16" s="189">
        <f t="shared" si="1"/>
        <v>0.72442316064431866</v>
      </c>
      <c r="H16" s="88">
        <f t="shared" si="0"/>
        <v>633</v>
      </c>
    </row>
    <row r="17" spans="1:13" x14ac:dyDescent="0.2">
      <c r="A17" s="69">
        <v>121</v>
      </c>
      <c r="B17" s="81" t="s">
        <v>99</v>
      </c>
      <c r="C17" s="93">
        <v>1391</v>
      </c>
      <c r="D17" s="94">
        <v>1391</v>
      </c>
      <c r="E17" s="95">
        <v>0</v>
      </c>
      <c r="F17" s="96">
        <v>1546</v>
      </c>
      <c r="G17" s="189">
        <f t="shared" si="1"/>
        <v>0.89974126778783958</v>
      </c>
      <c r="H17" s="88">
        <f t="shared" si="0"/>
        <v>155</v>
      </c>
    </row>
    <row r="18" spans="1:13" x14ac:dyDescent="0.2">
      <c r="A18" s="69">
        <v>125</v>
      </c>
      <c r="B18" s="81" t="s">
        <v>13</v>
      </c>
      <c r="C18" s="97">
        <v>1334</v>
      </c>
      <c r="D18" s="98">
        <v>1334</v>
      </c>
      <c r="E18" s="91">
        <v>0</v>
      </c>
      <c r="F18" s="99">
        <v>1648</v>
      </c>
      <c r="G18" s="190">
        <f t="shared" si="1"/>
        <v>0.80946601941747576</v>
      </c>
      <c r="H18" s="88">
        <f t="shared" si="0"/>
        <v>314</v>
      </c>
    </row>
    <row r="19" spans="1:13" x14ac:dyDescent="0.2">
      <c r="A19" s="69">
        <v>126</v>
      </c>
      <c r="B19" s="81" t="s">
        <v>14</v>
      </c>
      <c r="C19" s="93">
        <v>571</v>
      </c>
      <c r="D19" s="94">
        <v>571</v>
      </c>
      <c r="E19" s="95">
        <v>0</v>
      </c>
      <c r="F19" s="96">
        <v>787</v>
      </c>
      <c r="G19" s="189">
        <f t="shared" si="1"/>
        <v>0.72554002541296059</v>
      </c>
      <c r="H19" s="88">
        <f t="shared" si="0"/>
        <v>216</v>
      </c>
    </row>
    <row r="20" spans="1:13" x14ac:dyDescent="0.2">
      <c r="A20" s="69">
        <v>127</v>
      </c>
      <c r="B20" s="81" t="s">
        <v>15</v>
      </c>
      <c r="C20" s="93">
        <v>1060</v>
      </c>
      <c r="D20" s="94">
        <v>1060</v>
      </c>
      <c r="E20" s="95">
        <v>0</v>
      </c>
      <c r="F20" s="96">
        <v>1507</v>
      </c>
      <c r="G20" s="189">
        <f t="shared" si="1"/>
        <v>0.70338420703384208</v>
      </c>
      <c r="H20" s="88">
        <f t="shared" si="0"/>
        <v>447</v>
      </c>
    </row>
    <row r="21" spans="1:13" x14ac:dyDescent="0.2">
      <c r="A21" s="69">
        <v>128</v>
      </c>
      <c r="B21" s="81" t="s">
        <v>16</v>
      </c>
      <c r="C21" s="100">
        <v>644</v>
      </c>
      <c r="D21" s="94">
        <v>639</v>
      </c>
      <c r="E21" s="95">
        <v>5</v>
      </c>
      <c r="F21" s="96">
        <v>793</v>
      </c>
      <c r="G21" s="189">
        <f t="shared" si="1"/>
        <v>0.80580075662042872</v>
      </c>
      <c r="H21" s="88">
        <f t="shared" si="0"/>
        <v>154</v>
      </c>
    </row>
    <row r="22" spans="1:13" x14ac:dyDescent="0.2">
      <c r="A22" s="69">
        <v>135</v>
      </c>
      <c r="B22" s="81" t="s">
        <v>17</v>
      </c>
      <c r="C22" s="84">
        <v>478</v>
      </c>
      <c r="D22" s="85">
        <v>478</v>
      </c>
      <c r="E22" s="86">
        <v>0</v>
      </c>
      <c r="F22" s="87">
        <v>833</v>
      </c>
      <c r="G22" s="187">
        <f t="shared" si="1"/>
        <v>0.57382953181272511</v>
      </c>
      <c r="H22" s="88">
        <f t="shared" si="0"/>
        <v>355</v>
      </c>
    </row>
    <row r="23" spans="1:13" ht="13.5" thickBot="1" x14ac:dyDescent="0.25">
      <c r="A23" s="69">
        <v>136</v>
      </c>
      <c r="B23" s="81" t="s">
        <v>18</v>
      </c>
      <c r="C23" s="101">
        <v>561</v>
      </c>
      <c r="D23" s="102">
        <v>561</v>
      </c>
      <c r="E23" s="103">
        <v>0</v>
      </c>
      <c r="F23" s="104">
        <v>1100</v>
      </c>
      <c r="G23" s="191">
        <f t="shared" si="1"/>
        <v>0.51</v>
      </c>
      <c r="H23" s="105">
        <f t="shared" si="0"/>
        <v>539</v>
      </c>
    </row>
    <row r="24" spans="1:13" ht="13.5" thickBot="1" x14ac:dyDescent="0.25">
      <c r="A24" s="106"/>
      <c r="B24" s="107" t="s">
        <v>58</v>
      </c>
      <c r="C24" s="108">
        <f>SUM(C11:C23)</f>
        <v>18767</v>
      </c>
      <c r="D24" s="109">
        <f>SUM(D11:D23)</f>
        <v>18688</v>
      </c>
      <c r="E24" s="110">
        <f>SUM(E11:E23)</f>
        <v>79</v>
      </c>
      <c r="F24" s="111">
        <f>SUM(F11:F23)</f>
        <v>25725</v>
      </c>
      <c r="G24" s="192">
        <f t="shared" si="1"/>
        <v>0.72645286686103017</v>
      </c>
      <c r="H24" s="112">
        <f>SUM(H11:H23)</f>
        <v>7037</v>
      </c>
    </row>
    <row r="25" spans="1:13" x14ac:dyDescent="0.2">
      <c r="A25" s="69">
        <v>211</v>
      </c>
      <c r="B25" s="81" t="s">
        <v>91</v>
      </c>
      <c r="C25" s="212">
        <v>567</v>
      </c>
      <c r="D25" s="213">
        <v>567</v>
      </c>
      <c r="E25" s="214">
        <v>0</v>
      </c>
      <c r="F25" s="215">
        <v>622</v>
      </c>
      <c r="G25" s="186">
        <f t="shared" si="1"/>
        <v>0.91157556270096463</v>
      </c>
      <c r="H25" s="61">
        <f t="shared" ref="H25:H36" si="2">IF(D25&gt;F25,"0",F25-D25)</f>
        <v>55</v>
      </c>
    </row>
    <row r="26" spans="1:13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3" x14ac:dyDescent="0.2">
      <c r="A27" s="69">
        <v>215</v>
      </c>
      <c r="B27" s="81" t="s">
        <v>93</v>
      </c>
      <c r="C27" s="93">
        <v>1123</v>
      </c>
      <c r="D27" s="94">
        <v>1123</v>
      </c>
      <c r="E27" s="95">
        <v>0</v>
      </c>
      <c r="F27" s="96">
        <v>1347</v>
      </c>
      <c r="G27" s="189">
        <f t="shared" ref="G27:G59" si="3">D27/F27</f>
        <v>0.83370452858203414</v>
      </c>
      <c r="H27" s="88">
        <f t="shared" si="2"/>
        <v>224</v>
      </c>
      <c r="I27" s="2"/>
      <c r="J27" s="2"/>
      <c r="L27" s="2"/>
    </row>
    <row r="28" spans="1:13" x14ac:dyDescent="0.2">
      <c r="A28" s="69">
        <v>216</v>
      </c>
      <c r="B28" s="81" t="s">
        <v>22</v>
      </c>
      <c r="C28" s="113">
        <v>766</v>
      </c>
      <c r="D28" s="216">
        <v>766</v>
      </c>
      <c r="E28" s="218">
        <v>0</v>
      </c>
      <c r="F28" s="219">
        <v>1396</v>
      </c>
      <c r="G28" s="193">
        <f t="shared" si="3"/>
        <v>0.54871060171919772</v>
      </c>
      <c r="H28" s="88">
        <f t="shared" si="2"/>
        <v>630</v>
      </c>
      <c r="I28" s="2"/>
      <c r="J28" s="2"/>
      <c r="L28" s="2"/>
    </row>
    <row r="29" spans="1:13" x14ac:dyDescent="0.2">
      <c r="A29" s="69">
        <v>221</v>
      </c>
      <c r="B29" s="81" t="s">
        <v>94</v>
      </c>
      <c r="C29" s="113">
        <v>231</v>
      </c>
      <c r="D29" s="216">
        <v>231</v>
      </c>
      <c r="E29" s="218">
        <v>0</v>
      </c>
      <c r="F29" s="219">
        <v>378</v>
      </c>
      <c r="G29" s="193">
        <f t="shared" si="3"/>
        <v>0.61111111111111116</v>
      </c>
      <c r="H29" s="88">
        <f t="shared" si="2"/>
        <v>147</v>
      </c>
    </row>
    <row r="30" spans="1:13" x14ac:dyDescent="0.2">
      <c r="A30" s="69">
        <v>222</v>
      </c>
      <c r="B30" s="81" t="s">
        <v>95</v>
      </c>
      <c r="C30" s="217">
        <v>1241</v>
      </c>
      <c r="D30" s="216">
        <v>812</v>
      </c>
      <c r="E30" s="218">
        <v>429</v>
      </c>
      <c r="F30" s="219">
        <v>785</v>
      </c>
      <c r="G30" s="193">
        <f t="shared" si="3"/>
        <v>1.0343949044585987</v>
      </c>
      <c r="H30" s="88" t="str">
        <f t="shared" si="2"/>
        <v>0</v>
      </c>
      <c r="I30" s="2"/>
      <c r="K30" s="2"/>
    </row>
    <row r="31" spans="1:13" x14ac:dyDescent="0.2">
      <c r="A31" s="69">
        <v>225</v>
      </c>
      <c r="B31" s="81" t="s">
        <v>25</v>
      </c>
      <c r="C31" s="93">
        <v>998</v>
      </c>
      <c r="D31" s="94">
        <v>718</v>
      </c>
      <c r="E31" s="95">
        <v>279</v>
      </c>
      <c r="F31" s="96">
        <v>943</v>
      </c>
      <c r="G31" s="189">
        <f t="shared" si="3"/>
        <v>0.76139978791092255</v>
      </c>
      <c r="H31" s="88">
        <f t="shared" si="2"/>
        <v>225</v>
      </c>
      <c r="I31" s="2"/>
      <c r="L31" s="2"/>
    </row>
    <row r="32" spans="1:13" x14ac:dyDescent="0.2">
      <c r="A32" s="69">
        <v>226</v>
      </c>
      <c r="B32" s="81" t="s">
        <v>26</v>
      </c>
      <c r="C32" s="93">
        <v>1847</v>
      </c>
      <c r="D32" s="94">
        <v>1792</v>
      </c>
      <c r="E32" s="95">
        <v>55</v>
      </c>
      <c r="F32" s="96">
        <v>2441</v>
      </c>
      <c r="G32" s="189">
        <f t="shared" si="3"/>
        <v>0.73412535845964766</v>
      </c>
      <c r="H32" s="225">
        <f t="shared" si="2"/>
        <v>649</v>
      </c>
      <c r="I32" s="226"/>
      <c r="J32" s="226"/>
      <c r="K32" s="226"/>
      <c r="L32" s="226"/>
      <c r="M32" s="231"/>
    </row>
    <row r="33" spans="1:13" x14ac:dyDescent="0.2">
      <c r="A33" s="69">
        <v>231</v>
      </c>
      <c r="B33" s="81" t="s">
        <v>96</v>
      </c>
      <c r="C33" s="123">
        <v>435</v>
      </c>
      <c r="D33" s="124">
        <v>435</v>
      </c>
      <c r="E33" s="125">
        <v>0</v>
      </c>
      <c r="F33" s="126">
        <v>930</v>
      </c>
      <c r="G33" s="194">
        <f t="shared" si="3"/>
        <v>0.46774193548387094</v>
      </c>
      <c r="H33" s="88">
        <f t="shared" si="2"/>
        <v>495</v>
      </c>
      <c r="L33" s="2"/>
    </row>
    <row r="34" spans="1:13" x14ac:dyDescent="0.2">
      <c r="A34" s="69">
        <v>235</v>
      </c>
      <c r="B34" s="81" t="s">
        <v>28</v>
      </c>
      <c r="C34" s="93">
        <v>850</v>
      </c>
      <c r="D34" s="94">
        <v>850</v>
      </c>
      <c r="E34" s="95">
        <v>0</v>
      </c>
      <c r="F34" s="96">
        <v>980</v>
      </c>
      <c r="G34" s="189">
        <f t="shared" si="3"/>
        <v>0.86734693877551017</v>
      </c>
      <c r="H34" s="88">
        <f t="shared" si="2"/>
        <v>130</v>
      </c>
      <c r="I34" s="232"/>
      <c r="J34" s="75"/>
      <c r="K34" s="75"/>
      <c r="L34" s="75"/>
      <c r="M34" s="75"/>
    </row>
    <row r="35" spans="1:13" x14ac:dyDescent="0.2">
      <c r="A35" s="69">
        <v>236</v>
      </c>
      <c r="B35" s="81" t="s">
        <v>29</v>
      </c>
      <c r="C35" s="84">
        <v>745</v>
      </c>
      <c r="D35" s="85">
        <v>415</v>
      </c>
      <c r="E35" s="86">
        <v>330</v>
      </c>
      <c r="F35" s="87">
        <v>878</v>
      </c>
      <c r="G35" s="187">
        <f t="shared" si="3"/>
        <v>0.47266514806378135</v>
      </c>
      <c r="H35" s="88">
        <f t="shared" si="2"/>
        <v>463</v>
      </c>
    </row>
    <row r="36" spans="1:13" ht="13.5" thickBot="1" x14ac:dyDescent="0.25">
      <c r="A36" s="69">
        <v>237</v>
      </c>
      <c r="B36" s="81" t="s">
        <v>30</v>
      </c>
      <c r="C36" s="208">
        <v>740</v>
      </c>
      <c r="D36" s="209">
        <v>381</v>
      </c>
      <c r="E36" s="210">
        <v>359</v>
      </c>
      <c r="F36" s="211">
        <v>434</v>
      </c>
      <c r="G36" s="195">
        <f t="shared" si="3"/>
        <v>0.87788018433179726</v>
      </c>
      <c r="H36" s="105">
        <f t="shared" si="2"/>
        <v>53</v>
      </c>
    </row>
    <row r="37" spans="1:13" ht="13.5" thickBot="1" x14ac:dyDescent="0.25">
      <c r="A37" s="106"/>
      <c r="B37" s="131" t="s">
        <v>57</v>
      </c>
      <c r="C37" s="108">
        <f>SUM(C25:C36)</f>
        <v>9543</v>
      </c>
      <c r="D37" s="109">
        <f>SUM(D25:D36)</f>
        <v>8090</v>
      </c>
      <c r="E37" s="110">
        <f>SUM(E25:E36)</f>
        <v>1452</v>
      </c>
      <c r="F37" s="111">
        <f>SUM(F25:F36)</f>
        <v>11134</v>
      </c>
      <c r="G37" s="192">
        <f t="shared" si="3"/>
        <v>0.72660319741332857</v>
      </c>
      <c r="H37" s="112">
        <f>SUM(H25:H36)</f>
        <v>3071</v>
      </c>
    </row>
    <row r="38" spans="1:13" x14ac:dyDescent="0.2">
      <c r="A38" s="69">
        <v>311</v>
      </c>
      <c r="B38" s="81" t="s">
        <v>97</v>
      </c>
      <c r="C38" s="212">
        <v>513</v>
      </c>
      <c r="D38" s="213">
        <v>466</v>
      </c>
      <c r="E38" s="214">
        <v>47</v>
      </c>
      <c r="F38" s="215">
        <v>471</v>
      </c>
      <c r="G38" s="186">
        <f t="shared" si="3"/>
        <v>0.98938428874734607</v>
      </c>
      <c r="H38" s="61">
        <f t="shared" ref="H38:H47" si="4">IF(D38&gt;F38,"0",F38-D38)</f>
        <v>5</v>
      </c>
      <c r="I38" s="174"/>
      <c r="J38" s="174"/>
      <c r="K38" s="174"/>
      <c r="L38" s="174"/>
      <c r="M38" s="174"/>
    </row>
    <row r="39" spans="1:13" x14ac:dyDescent="0.2">
      <c r="A39" s="69">
        <v>315</v>
      </c>
      <c r="B39" s="81" t="s">
        <v>32</v>
      </c>
      <c r="C39" s="93">
        <v>1172</v>
      </c>
      <c r="D39" s="94">
        <v>1172</v>
      </c>
      <c r="E39" s="95">
        <v>0</v>
      </c>
      <c r="F39" s="96">
        <v>1466</v>
      </c>
      <c r="G39" s="189">
        <f t="shared" si="3"/>
        <v>0.79945429740791274</v>
      </c>
      <c r="H39" s="88">
        <f t="shared" si="4"/>
        <v>294</v>
      </c>
      <c r="I39" s="174"/>
      <c r="J39" s="174"/>
      <c r="K39" s="174"/>
      <c r="L39" s="174"/>
      <c r="M39" s="174"/>
    </row>
    <row r="40" spans="1:13" x14ac:dyDescent="0.2">
      <c r="A40" s="69">
        <v>316</v>
      </c>
      <c r="B40" s="81" t="s">
        <v>33</v>
      </c>
      <c r="C40" s="113">
        <v>863</v>
      </c>
      <c r="D40" s="216">
        <v>863</v>
      </c>
      <c r="E40" s="218">
        <v>0</v>
      </c>
      <c r="F40" s="219">
        <v>932</v>
      </c>
      <c r="G40" s="193">
        <f t="shared" si="3"/>
        <v>0.92596566523605151</v>
      </c>
      <c r="H40" s="88">
        <f t="shared" si="4"/>
        <v>69</v>
      </c>
      <c r="I40" s="174"/>
      <c r="J40" s="174"/>
      <c r="K40" s="174"/>
      <c r="L40" s="174"/>
      <c r="M40" s="174"/>
    </row>
    <row r="41" spans="1:13" x14ac:dyDescent="0.2">
      <c r="A41" s="69">
        <v>317</v>
      </c>
      <c r="B41" s="81" t="s">
        <v>34</v>
      </c>
      <c r="C41" s="93">
        <v>1793</v>
      </c>
      <c r="D41" s="94">
        <v>1750</v>
      </c>
      <c r="E41" s="95">
        <v>43</v>
      </c>
      <c r="F41" s="96">
        <v>2415</v>
      </c>
      <c r="G41" s="189">
        <f t="shared" si="3"/>
        <v>0.72463768115942029</v>
      </c>
      <c r="H41" s="88">
        <f t="shared" si="4"/>
        <v>665</v>
      </c>
      <c r="I41" s="174"/>
      <c r="J41" s="174"/>
      <c r="K41" s="174"/>
      <c r="L41" s="174"/>
      <c r="M41" s="174"/>
    </row>
    <row r="42" spans="1:13" x14ac:dyDescent="0.2">
      <c r="A42" s="69">
        <v>325</v>
      </c>
      <c r="B42" s="81" t="s">
        <v>35</v>
      </c>
      <c r="C42" s="93">
        <v>897</v>
      </c>
      <c r="D42" s="94">
        <v>897</v>
      </c>
      <c r="E42" s="95">
        <v>0</v>
      </c>
      <c r="F42" s="96">
        <v>1178</v>
      </c>
      <c r="G42" s="189">
        <f t="shared" si="3"/>
        <v>0.76146010186757218</v>
      </c>
      <c r="H42" s="88">
        <f t="shared" si="4"/>
        <v>281</v>
      </c>
      <c r="I42" s="174"/>
      <c r="J42" s="174"/>
      <c r="K42" s="174"/>
      <c r="L42" s="174"/>
      <c r="M42" s="174"/>
    </row>
    <row r="43" spans="1:13" x14ac:dyDescent="0.2">
      <c r="A43" s="69">
        <v>326</v>
      </c>
      <c r="B43" s="81" t="s">
        <v>36</v>
      </c>
      <c r="C43" s="93">
        <v>827</v>
      </c>
      <c r="D43" s="94">
        <v>808</v>
      </c>
      <c r="E43" s="95">
        <v>19</v>
      </c>
      <c r="F43" s="96">
        <v>1119</v>
      </c>
      <c r="G43" s="189">
        <f t="shared" si="3"/>
        <v>0.72207327971403035</v>
      </c>
      <c r="H43" s="88">
        <f t="shared" si="4"/>
        <v>311</v>
      </c>
      <c r="I43" s="174"/>
      <c r="J43" s="174"/>
      <c r="K43" s="174"/>
      <c r="L43" s="174"/>
      <c r="M43" s="174"/>
    </row>
    <row r="44" spans="1:13" x14ac:dyDescent="0.2">
      <c r="A44" s="69">
        <v>327</v>
      </c>
      <c r="B44" s="81" t="s">
        <v>37</v>
      </c>
      <c r="C44" s="93">
        <v>548</v>
      </c>
      <c r="D44" s="94">
        <v>548</v>
      </c>
      <c r="E44" s="95">
        <v>0</v>
      </c>
      <c r="F44" s="96">
        <v>797</v>
      </c>
      <c r="G44" s="189">
        <f t="shared" si="3"/>
        <v>0.68757841907151818</v>
      </c>
      <c r="H44" s="88">
        <f t="shared" si="4"/>
        <v>249</v>
      </c>
      <c r="I44" s="174"/>
      <c r="J44" s="174"/>
      <c r="K44" s="174"/>
      <c r="L44" s="174"/>
      <c r="M44" s="174"/>
    </row>
    <row r="45" spans="1:13" x14ac:dyDescent="0.2">
      <c r="A45" s="69">
        <v>335</v>
      </c>
      <c r="B45" s="81" t="s">
        <v>38</v>
      </c>
      <c r="C45" s="132">
        <v>1561</v>
      </c>
      <c r="D45" s="133">
        <v>1561</v>
      </c>
      <c r="E45" s="134">
        <v>0</v>
      </c>
      <c r="F45" s="135">
        <v>2010</v>
      </c>
      <c r="G45" s="196">
        <f t="shared" si="3"/>
        <v>0.77661691542288558</v>
      </c>
      <c r="H45" s="136">
        <f t="shared" si="4"/>
        <v>449</v>
      </c>
      <c r="I45" s="174"/>
      <c r="J45" s="174"/>
      <c r="K45" s="174"/>
      <c r="L45" s="174"/>
      <c r="M45" s="174"/>
    </row>
    <row r="46" spans="1:13" x14ac:dyDescent="0.2">
      <c r="A46" s="69">
        <v>336</v>
      </c>
      <c r="B46" s="81" t="s">
        <v>39</v>
      </c>
      <c r="C46" s="93">
        <v>1275</v>
      </c>
      <c r="D46" s="94">
        <v>1275</v>
      </c>
      <c r="E46" s="95">
        <v>0</v>
      </c>
      <c r="F46" s="96">
        <v>1642</v>
      </c>
      <c r="G46" s="189">
        <f t="shared" si="3"/>
        <v>0.77649208282582216</v>
      </c>
      <c r="H46" s="88">
        <f t="shared" si="4"/>
        <v>367</v>
      </c>
      <c r="I46" s="174"/>
      <c r="J46" s="174"/>
      <c r="K46" s="174"/>
      <c r="L46" s="174"/>
      <c r="M46" s="174"/>
    </row>
    <row r="47" spans="1:13" ht="13.5" thickBot="1" x14ac:dyDescent="0.25">
      <c r="A47" s="69">
        <v>337</v>
      </c>
      <c r="B47" s="81" t="s">
        <v>40</v>
      </c>
      <c r="C47" s="208">
        <v>615</v>
      </c>
      <c r="D47" s="209">
        <v>615</v>
      </c>
      <c r="E47" s="210">
        <v>0</v>
      </c>
      <c r="F47" s="211">
        <v>863</v>
      </c>
      <c r="G47" s="195">
        <f t="shared" si="3"/>
        <v>0.71263035921205098</v>
      </c>
      <c r="H47" s="105">
        <f t="shared" si="4"/>
        <v>248</v>
      </c>
      <c r="I47" s="174"/>
      <c r="J47" s="174"/>
      <c r="K47" s="174"/>
      <c r="L47" s="174"/>
      <c r="M47" s="174"/>
    </row>
    <row r="48" spans="1:13" ht="13.5" thickBot="1" x14ac:dyDescent="0.25">
      <c r="A48" s="106"/>
      <c r="B48" s="131" t="s">
        <v>56</v>
      </c>
      <c r="C48" s="108">
        <f>SUM(C38:C47)</f>
        <v>10064</v>
      </c>
      <c r="D48" s="109">
        <f>SUM(D38:D47)</f>
        <v>9955</v>
      </c>
      <c r="E48" s="110">
        <f>SUM(E38:E47)</f>
        <v>109</v>
      </c>
      <c r="F48" s="111">
        <f>SUM(F38:F47)</f>
        <v>12893</v>
      </c>
      <c r="G48" s="192">
        <f t="shared" si="3"/>
        <v>0.7721244085938106</v>
      </c>
      <c r="H48" s="112">
        <f>SUM(H38:H47)</f>
        <v>2938</v>
      </c>
    </row>
    <row r="49" spans="1:12" x14ac:dyDescent="0.2">
      <c r="A49" s="69">
        <v>415</v>
      </c>
      <c r="B49" s="81" t="s">
        <v>41</v>
      </c>
      <c r="C49" s="212">
        <v>1317</v>
      </c>
      <c r="D49" s="213">
        <v>1317</v>
      </c>
      <c r="E49" s="214">
        <v>0</v>
      </c>
      <c r="F49" s="215">
        <v>1712</v>
      </c>
      <c r="G49" s="186">
        <f t="shared" si="3"/>
        <v>0.76927570093457942</v>
      </c>
      <c r="H49" s="61">
        <f t="shared" ref="H49:H57" si="5">IF(D49&gt;F49,"0",F49-D49)</f>
        <v>395</v>
      </c>
      <c r="I49" s="2"/>
      <c r="J49" s="2"/>
      <c r="L49" s="2"/>
    </row>
    <row r="50" spans="1:12" x14ac:dyDescent="0.2">
      <c r="A50" s="69">
        <v>416</v>
      </c>
      <c r="B50" s="81" t="s">
        <v>42</v>
      </c>
      <c r="C50" s="113">
        <v>855</v>
      </c>
      <c r="D50" s="216">
        <v>827</v>
      </c>
      <c r="E50" s="218">
        <v>28</v>
      </c>
      <c r="F50" s="219">
        <v>1336</v>
      </c>
      <c r="G50" s="193">
        <f t="shared" si="3"/>
        <v>0.61901197604790414</v>
      </c>
      <c r="H50" s="88">
        <f t="shared" si="5"/>
        <v>509</v>
      </c>
      <c r="L50" s="2"/>
    </row>
    <row r="51" spans="1:12" x14ac:dyDescent="0.2">
      <c r="A51" s="69">
        <v>417</v>
      </c>
      <c r="B51" s="81" t="s">
        <v>43</v>
      </c>
      <c r="C51" s="113">
        <v>597</v>
      </c>
      <c r="D51" s="216">
        <v>597</v>
      </c>
      <c r="E51" s="218">
        <v>0</v>
      </c>
      <c r="F51" s="219">
        <v>829</v>
      </c>
      <c r="G51" s="193">
        <f t="shared" si="3"/>
        <v>0.72014475271411338</v>
      </c>
      <c r="H51" s="88">
        <f t="shared" si="5"/>
        <v>232</v>
      </c>
    </row>
    <row r="52" spans="1:12" x14ac:dyDescent="0.2">
      <c r="A52" s="69">
        <v>421</v>
      </c>
      <c r="B52" s="81" t="s">
        <v>98</v>
      </c>
      <c r="C52" s="93">
        <v>705</v>
      </c>
      <c r="D52" s="94">
        <v>705</v>
      </c>
      <c r="E52" s="95">
        <v>0</v>
      </c>
      <c r="F52" s="96">
        <v>896</v>
      </c>
      <c r="G52" s="189">
        <f t="shared" si="3"/>
        <v>0.7868303571428571</v>
      </c>
      <c r="H52" s="88">
        <f t="shared" si="5"/>
        <v>191</v>
      </c>
    </row>
    <row r="53" spans="1:12" x14ac:dyDescent="0.2">
      <c r="A53" s="69">
        <v>425</v>
      </c>
      <c r="B53" s="81" t="s">
        <v>45</v>
      </c>
      <c r="C53" s="93">
        <v>1135</v>
      </c>
      <c r="D53" s="94">
        <v>1135</v>
      </c>
      <c r="E53" s="95">
        <v>0</v>
      </c>
      <c r="F53" s="96">
        <v>1833</v>
      </c>
      <c r="G53" s="189">
        <f t="shared" si="3"/>
        <v>0.61920349154391707</v>
      </c>
      <c r="H53" s="88">
        <f t="shared" si="5"/>
        <v>698</v>
      </c>
      <c r="I53" s="2"/>
      <c r="J53" s="2"/>
      <c r="L53" s="2"/>
    </row>
    <row r="54" spans="1:12" x14ac:dyDescent="0.2">
      <c r="A54" s="69">
        <v>594</v>
      </c>
      <c r="B54" s="81" t="s">
        <v>46</v>
      </c>
      <c r="C54" s="113">
        <v>1443</v>
      </c>
      <c r="D54" s="216">
        <v>1443</v>
      </c>
      <c r="E54" s="218">
        <v>0</v>
      </c>
      <c r="F54" s="219">
        <v>1901</v>
      </c>
      <c r="G54" s="193">
        <f t="shared" si="3"/>
        <v>0.75907417148869016</v>
      </c>
      <c r="H54" s="88">
        <f t="shared" si="5"/>
        <v>458</v>
      </c>
      <c r="I54" s="2"/>
      <c r="J54" s="2"/>
      <c r="L54" s="2"/>
    </row>
    <row r="55" spans="1:12" x14ac:dyDescent="0.2">
      <c r="A55" s="69">
        <v>435</v>
      </c>
      <c r="B55" s="81" t="s">
        <v>47</v>
      </c>
      <c r="C55" s="137">
        <v>1101</v>
      </c>
      <c r="D55" s="90">
        <v>1097</v>
      </c>
      <c r="E55" s="91">
        <v>4</v>
      </c>
      <c r="F55" s="138">
        <v>1558</v>
      </c>
      <c r="G55" s="190">
        <f t="shared" si="3"/>
        <v>0.70410783055198978</v>
      </c>
      <c r="H55" s="88">
        <f t="shared" si="5"/>
        <v>461</v>
      </c>
      <c r="I55" s="2"/>
      <c r="J55" s="2"/>
      <c r="L55" s="2"/>
    </row>
    <row r="56" spans="1:12" x14ac:dyDescent="0.2">
      <c r="A56" s="69">
        <v>436</v>
      </c>
      <c r="B56" s="81" t="s">
        <v>48</v>
      </c>
      <c r="C56" s="93">
        <v>1207</v>
      </c>
      <c r="D56" s="94">
        <v>1207</v>
      </c>
      <c r="E56" s="95">
        <v>0</v>
      </c>
      <c r="F56" s="96">
        <v>2114</v>
      </c>
      <c r="G56" s="189">
        <f t="shared" si="3"/>
        <v>0.57095553453169345</v>
      </c>
      <c r="H56" s="88">
        <f t="shared" si="5"/>
        <v>907</v>
      </c>
      <c r="I56" s="2"/>
      <c r="J56" s="2"/>
      <c r="L56" s="2"/>
    </row>
    <row r="57" spans="1:12" ht="13.5" thickBot="1" x14ac:dyDescent="0.25">
      <c r="A57" s="69">
        <v>437</v>
      </c>
      <c r="B57" s="81" t="s">
        <v>49</v>
      </c>
      <c r="C57" s="208">
        <v>289</v>
      </c>
      <c r="D57" s="209">
        <v>289</v>
      </c>
      <c r="E57" s="210">
        <v>0</v>
      </c>
      <c r="F57" s="211">
        <v>591</v>
      </c>
      <c r="G57" s="195">
        <f t="shared" si="3"/>
        <v>0.48900169204737731</v>
      </c>
      <c r="H57" s="105">
        <f t="shared" si="5"/>
        <v>302</v>
      </c>
    </row>
    <row r="58" spans="1:12" ht="13.5" thickBot="1" x14ac:dyDescent="0.25">
      <c r="A58" s="139"/>
      <c r="B58" s="140" t="s">
        <v>55</v>
      </c>
      <c r="C58" s="108">
        <f>SUM(C49:C57)</f>
        <v>8649</v>
      </c>
      <c r="D58" s="109">
        <f t="shared" ref="D58:H58" si="6">SUM(D49:D57)</f>
        <v>8617</v>
      </c>
      <c r="E58" s="110">
        <f t="shared" si="6"/>
        <v>32</v>
      </c>
      <c r="F58" s="111">
        <f t="shared" si="6"/>
        <v>12770</v>
      </c>
      <c r="G58" s="192">
        <f t="shared" si="3"/>
        <v>0.6747846515270165</v>
      </c>
      <c r="H58" s="112">
        <f t="shared" si="6"/>
        <v>4153</v>
      </c>
    </row>
    <row r="59" spans="1:12" ht="13.5" thickBot="1" x14ac:dyDescent="0.25">
      <c r="A59" s="139"/>
      <c r="B59" s="140" t="s">
        <v>116</v>
      </c>
      <c r="C59" s="108">
        <f>SUM(C58,C48,C37,C24)</f>
        <v>47023</v>
      </c>
      <c r="D59" s="109">
        <f t="shared" ref="D59:H59" si="7">SUM(D58,D48,D37,D24)</f>
        <v>45350</v>
      </c>
      <c r="E59" s="110">
        <f t="shared" si="7"/>
        <v>1672</v>
      </c>
      <c r="F59" s="111">
        <f t="shared" si="7"/>
        <v>62522</v>
      </c>
      <c r="G59" s="192">
        <f t="shared" si="3"/>
        <v>0.72534467867310704</v>
      </c>
      <c r="H59" s="112">
        <f t="shared" si="7"/>
        <v>17199</v>
      </c>
    </row>
    <row r="61" spans="1:12" x14ac:dyDescent="0.2">
      <c r="A61" s="75"/>
      <c r="B61" s="75"/>
      <c r="C61" s="75"/>
      <c r="D61" s="75"/>
    </row>
    <row r="62" spans="1:12" x14ac:dyDescent="0.2">
      <c r="A62" s="75"/>
      <c r="B62" s="75"/>
      <c r="C62" s="75"/>
      <c r="D62" s="75"/>
    </row>
    <row r="63" spans="1:12" x14ac:dyDescent="0.2">
      <c r="A63" s="75"/>
      <c r="B63" s="75"/>
      <c r="C63" s="75"/>
      <c r="D63" s="75"/>
    </row>
    <row r="64" spans="1:12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82" zoomScaleNormal="82" workbookViewId="0">
      <pane ySplit="12" topLeftCell="A13" activePane="bottomLeft" state="frozen"/>
      <selection pane="bottomLeft" activeCell="I27" sqref="I27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1.85546875" style="230" customWidth="1"/>
    <col min="4" max="4" width="10.85546875" style="230" customWidth="1"/>
    <col min="5" max="6" width="11.42578125" style="230" customWidth="1"/>
    <col min="7" max="7" width="12" style="230" customWidth="1"/>
    <col min="8" max="8" width="12.85546875" style="230" customWidth="1"/>
    <col min="9" max="16384" width="10.85546875" style="230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45047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3103</v>
      </c>
      <c r="D13" s="201">
        <v>2092</v>
      </c>
      <c r="E13" s="201">
        <v>0</v>
      </c>
      <c r="F13" s="201">
        <v>874</v>
      </c>
      <c r="G13" s="201">
        <v>10</v>
      </c>
      <c r="H13" s="65">
        <f t="shared" ref="H13:H25" si="0">C13-D13-E13-F13-G13</f>
        <v>127</v>
      </c>
    </row>
    <row r="14" spans="1:8" x14ac:dyDescent="0.2">
      <c r="A14" s="45">
        <v>115</v>
      </c>
      <c r="B14" s="67" t="s">
        <v>7</v>
      </c>
      <c r="C14" s="137">
        <v>1800</v>
      </c>
      <c r="D14" s="202">
        <v>1381</v>
      </c>
      <c r="E14" s="203">
        <v>0</v>
      </c>
      <c r="F14" s="202">
        <v>387</v>
      </c>
      <c r="G14" s="202">
        <v>0</v>
      </c>
      <c r="H14" s="148">
        <f t="shared" si="0"/>
        <v>32</v>
      </c>
    </row>
    <row r="15" spans="1:8" x14ac:dyDescent="0.2">
      <c r="A15" s="45">
        <v>116</v>
      </c>
      <c r="B15" s="67" t="s">
        <v>8</v>
      </c>
      <c r="C15" s="137">
        <v>2172</v>
      </c>
      <c r="D15" s="90">
        <v>1710</v>
      </c>
      <c r="E15" s="90">
        <v>0</v>
      </c>
      <c r="F15" s="90">
        <v>259</v>
      </c>
      <c r="G15" s="90">
        <v>132</v>
      </c>
      <c r="H15" s="148">
        <f t="shared" si="0"/>
        <v>71</v>
      </c>
    </row>
    <row r="16" spans="1:8" x14ac:dyDescent="0.2">
      <c r="A16" s="45">
        <v>117</v>
      </c>
      <c r="B16" s="67" t="s">
        <v>9</v>
      </c>
      <c r="C16" s="137">
        <v>2025</v>
      </c>
      <c r="D16" s="202">
        <v>915</v>
      </c>
      <c r="E16" s="202">
        <v>0</v>
      </c>
      <c r="F16" s="202">
        <v>863</v>
      </c>
      <c r="G16" s="202">
        <v>120</v>
      </c>
      <c r="H16" s="148">
        <f t="shared" si="0"/>
        <v>127</v>
      </c>
    </row>
    <row r="17" spans="1:13" x14ac:dyDescent="0.2">
      <c r="A17" s="45">
        <v>118</v>
      </c>
      <c r="B17" s="67" t="s">
        <v>10</v>
      </c>
      <c r="C17" s="93">
        <v>1964</v>
      </c>
      <c r="D17" s="90">
        <v>1830</v>
      </c>
      <c r="E17" s="149">
        <v>0</v>
      </c>
      <c r="F17" s="204">
        <v>22</v>
      </c>
      <c r="G17" s="204">
        <v>24</v>
      </c>
      <c r="H17" s="147">
        <f t="shared" si="0"/>
        <v>88</v>
      </c>
    </row>
    <row r="18" spans="1:13" x14ac:dyDescent="0.2">
      <c r="A18" s="45">
        <v>119</v>
      </c>
      <c r="B18" s="67" t="s">
        <v>11</v>
      </c>
      <c r="C18" s="144">
        <v>1664</v>
      </c>
      <c r="D18" s="145">
        <v>1475</v>
      </c>
      <c r="E18" s="145">
        <v>0</v>
      </c>
      <c r="F18" s="145">
        <v>51</v>
      </c>
      <c r="G18" s="145">
        <v>29</v>
      </c>
      <c r="H18" s="147">
        <f t="shared" si="0"/>
        <v>109</v>
      </c>
    </row>
    <row r="19" spans="1:13" x14ac:dyDescent="0.2">
      <c r="A19" s="45">
        <v>121</v>
      </c>
      <c r="B19" s="67" t="s">
        <v>99</v>
      </c>
      <c r="C19" s="137">
        <v>1391</v>
      </c>
      <c r="D19" s="90">
        <v>581</v>
      </c>
      <c r="E19" s="90">
        <v>0</v>
      </c>
      <c r="F19" s="90">
        <v>514</v>
      </c>
      <c r="G19" s="90">
        <v>193</v>
      </c>
      <c r="H19" s="148">
        <f t="shared" si="0"/>
        <v>103</v>
      </c>
    </row>
    <row r="20" spans="1:13" x14ac:dyDescent="0.2">
      <c r="A20" s="45">
        <v>125</v>
      </c>
      <c r="B20" s="67" t="s">
        <v>13</v>
      </c>
      <c r="C20" s="205">
        <v>1334</v>
      </c>
      <c r="D20" s="90">
        <v>1150</v>
      </c>
      <c r="E20" s="90">
        <v>0</v>
      </c>
      <c r="F20" s="90">
        <v>108</v>
      </c>
      <c r="G20" s="90">
        <v>3</v>
      </c>
      <c r="H20" s="148">
        <f t="shared" si="0"/>
        <v>73</v>
      </c>
    </row>
    <row r="21" spans="1:13" x14ac:dyDescent="0.2">
      <c r="A21" s="45">
        <v>126</v>
      </c>
      <c r="B21" s="67" t="s">
        <v>14</v>
      </c>
      <c r="C21" s="137">
        <v>571</v>
      </c>
      <c r="D21" s="90">
        <v>349</v>
      </c>
      <c r="E21" s="90">
        <v>0</v>
      </c>
      <c r="F21" s="90">
        <v>152</v>
      </c>
      <c r="G21" s="90">
        <v>16</v>
      </c>
      <c r="H21" s="148">
        <f t="shared" si="0"/>
        <v>54</v>
      </c>
    </row>
    <row r="22" spans="1:13" x14ac:dyDescent="0.2">
      <c r="A22" s="45">
        <v>127</v>
      </c>
      <c r="B22" s="67" t="s">
        <v>15</v>
      </c>
      <c r="C22" s="137">
        <v>1060</v>
      </c>
      <c r="D22" s="90">
        <v>771</v>
      </c>
      <c r="E22" s="90">
        <v>0</v>
      </c>
      <c r="F22" s="90">
        <v>223</v>
      </c>
      <c r="G22" s="90">
        <v>37</v>
      </c>
      <c r="H22" s="148">
        <f t="shared" si="0"/>
        <v>29</v>
      </c>
    </row>
    <row r="23" spans="1:13" x14ac:dyDescent="0.2">
      <c r="A23" s="45">
        <v>128</v>
      </c>
      <c r="B23" s="67" t="s">
        <v>16</v>
      </c>
      <c r="C23" s="137">
        <v>644</v>
      </c>
      <c r="D23" s="90">
        <v>443</v>
      </c>
      <c r="E23" s="90">
        <v>0</v>
      </c>
      <c r="F23" s="90">
        <v>130</v>
      </c>
      <c r="G23" s="90">
        <v>33</v>
      </c>
      <c r="H23" s="148">
        <f t="shared" si="0"/>
        <v>38</v>
      </c>
    </row>
    <row r="24" spans="1:13" x14ac:dyDescent="0.2">
      <c r="A24" s="45">
        <v>135</v>
      </c>
      <c r="B24" s="67" t="s">
        <v>17</v>
      </c>
      <c r="C24" s="137">
        <v>478</v>
      </c>
      <c r="D24" s="202">
        <v>259</v>
      </c>
      <c r="E24" s="202"/>
      <c r="F24" s="202">
        <v>205</v>
      </c>
      <c r="G24" s="90">
        <v>14</v>
      </c>
      <c r="H24" s="148">
        <f t="shared" si="0"/>
        <v>0</v>
      </c>
    </row>
    <row r="25" spans="1:13" ht="13.5" thickBot="1" x14ac:dyDescent="0.25">
      <c r="A25" s="45">
        <v>136</v>
      </c>
      <c r="B25" s="67" t="s">
        <v>18</v>
      </c>
      <c r="C25" s="198">
        <v>561</v>
      </c>
      <c r="D25" s="206">
        <v>84</v>
      </c>
      <c r="E25" s="206">
        <v>0</v>
      </c>
      <c r="F25" s="206">
        <v>430</v>
      </c>
      <c r="G25" s="206">
        <v>21</v>
      </c>
      <c r="H25" s="207">
        <f t="shared" si="0"/>
        <v>26</v>
      </c>
    </row>
    <row r="26" spans="1:13" ht="13.5" thickBot="1" x14ac:dyDescent="0.25">
      <c r="A26" s="151"/>
      <c r="B26" s="152" t="s">
        <v>58</v>
      </c>
      <c r="C26" s="153">
        <f t="shared" ref="C26:H26" si="1">SUM(C13:C25)</f>
        <v>18767</v>
      </c>
      <c r="D26" s="154">
        <f t="shared" si="1"/>
        <v>13040</v>
      </c>
      <c r="E26" s="154">
        <f t="shared" si="1"/>
        <v>0</v>
      </c>
      <c r="F26" s="154">
        <f t="shared" si="1"/>
        <v>4218</v>
      </c>
      <c r="G26" s="154">
        <f t="shared" si="1"/>
        <v>632</v>
      </c>
      <c r="H26" s="155">
        <f t="shared" si="1"/>
        <v>877</v>
      </c>
    </row>
    <row r="27" spans="1:13" x14ac:dyDescent="0.2">
      <c r="A27" s="45">
        <v>211</v>
      </c>
      <c r="B27" s="67" t="s">
        <v>91</v>
      </c>
      <c r="C27" s="60">
        <v>567</v>
      </c>
      <c r="D27" s="143">
        <v>148</v>
      </c>
      <c r="E27" s="143">
        <v>0</v>
      </c>
      <c r="F27" s="143">
        <v>419</v>
      </c>
      <c r="G27" s="143">
        <v>0</v>
      </c>
      <c r="H27" s="47">
        <f>C27-D27-E27-F27-G27</f>
        <v>0</v>
      </c>
    </row>
    <row r="28" spans="1:13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3" x14ac:dyDescent="0.2">
      <c r="A29" s="45">
        <v>215</v>
      </c>
      <c r="B29" s="67" t="s">
        <v>93</v>
      </c>
      <c r="C29" s="156">
        <v>1123</v>
      </c>
      <c r="D29" s="157">
        <v>616</v>
      </c>
      <c r="E29" s="157">
        <v>15</v>
      </c>
      <c r="F29" s="157">
        <v>294</v>
      </c>
      <c r="G29" s="157">
        <v>48</v>
      </c>
      <c r="H29" s="147">
        <f t="shared" ref="H29:H59" si="2">C29-D29-E29-F29-G29</f>
        <v>150</v>
      </c>
      <c r="I29" s="2"/>
    </row>
    <row r="30" spans="1:13" x14ac:dyDescent="0.2">
      <c r="A30" s="45">
        <v>216</v>
      </c>
      <c r="B30" s="67" t="s">
        <v>22</v>
      </c>
      <c r="C30" s="221">
        <v>766</v>
      </c>
      <c r="D30" s="220">
        <v>544</v>
      </c>
      <c r="E30" s="220">
        <v>0</v>
      </c>
      <c r="F30" s="220">
        <v>4</v>
      </c>
      <c r="G30" s="220">
        <v>67</v>
      </c>
      <c r="H30" s="147">
        <f t="shared" si="2"/>
        <v>151</v>
      </c>
      <c r="I30" s="2"/>
    </row>
    <row r="31" spans="1:13" x14ac:dyDescent="0.2">
      <c r="A31" s="45">
        <v>221</v>
      </c>
      <c r="B31" s="67" t="s">
        <v>94</v>
      </c>
      <c r="C31" s="221">
        <v>231</v>
      </c>
      <c r="D31" s="220">
        <v>33</v>
      </c>
      <c r="E31" s="220">
        <v>0</v>
      </c>
      <c r="F31" s="220">
        <v>187</v>
      </c>
      <c r="G31" s="220">
        <v>5</v>
      </c>
      <c r="H31" s="147">
        <f t="shared" si="2"/>
        <v>6</v>
      </c>
    </row>
    <row r="32" spans="1:13" x14ac:dyDescent="0.2">
      <c r="A32" s="45">
        <v>222</v>
      </c>
      <c r="B32" s="67" t="s">
        <v>95</v>
      </c>
      <c r="C32" s="221">
        <v>1241</v>
      </c>
      <c r="D32" s="220">
        <v>705</v>
      </c>
      <c r="E32" s="220">
        <v>0</v>
      </c>
      <c r="F32" s="220">
        <v>323</v>
      </c>
      <c r="G32" s="220">
        <v>113</v>
      </c>
      <c r="H32" s="147">
        <f t="shared" si="2"/>
        <v>100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998</v>
      </c>
      <c r="D33" s="149">
        <v>486</v>
      </c>
      <c r="E33" s="149">
        <v>0</v>
      </c>
      <c r="F33" s="149">
        <v>408</v>
      </c>
      <c r="G33" s="149">
        <v>71</v>
      </c>
      <c r="H33" s="147">
        <f t="shared" si="2"/>
        <v>33</v>
      </c>
      <c r="I33" s="2"/>
    </row>
    <row r="34" spans="1:15" x14ac:dyDescent="0.2">
      <c r="A34" s="45">
        <v>226</v>
      </c>
      <c r="B34" s="67" t="s">
        <v>26</v>
      </c>
      <c r="C34" s="156">
        <v>1847</v>
      </c>
      <c r="D34" s="157">
        <v>938</v>
      </c>
      <c r="E34" s="157">
        <v>5</v>
      </c>
      <c r="F34" s="157">
        <v>719</v>
      </c>
      <c r="G34" s="157">
        <v>59</v>
      </c>
      <c r="H34" s="160">
        <f t="shared" si="2"/>
        <v>126</v>
      </c>
      <c r="I34" s="2"/>
      <c r="J34" s="2"/>
    </row>
    <row r="35" spans="1:15" x14ac:dyDescent="0.2">
      <c r="A35" s="45">
        <v>231</v>
      </c>
      <c r="B35" s="67" t="s">
        <v>96</v>
      </c>
      <c r="C35" s="221">
        <v>435</v>
      </c>
      <c r="D35" s="220">
        <v>401</v>
      </c>
      <c r="E35" s="220">
        <v>0</v>
      </c>
      <c r="F35" s="220">
        <v>34</v>
      </c>
      <c r="G35" s="220">
        <v>0</v>
      </c>
      <c r="H35" s="147">
        <f t="shared" si="2"/>
        <v>0</v>
      </c>
    </row>
    <row r="36" spans="1:15" x14ac:dyDescent="0.2">
      <c r="A36" s="45">
        <v>235</v>
      </c>
      <c r="B36" s="67" t="s">
        <v>28</v>
      </c>
      <c r="C36" s="137">
        <v>850</v>
      </c>
      <c r="D36" s="90">
        <v>440</v>
      </c>
      <c r="E36" s="90">
        <v>0</v>
      </c>
      <c r="F36" s="90">
        <v>269</v>
      </c>
      <c r="G36" s="90">
        <v>64</v>
      </c>
      <c r="H36" s="148">
        <f t="shared" si="2"/>
        <v>77</v>
      </c>
      <c r="I36" s="232"/>
    </row>
    <row r="37" spans="1:15" x14ac:dyDescent="0.2">
      <c r="A37" s="45">
        <v>236</v>
      </c>
      <c r="B37" s="67" t="s">
        <v>29</v>
      </c>
      <c r="C37" s="144">
        <v>745</v>
      </c>
      <c r="D37" s="145">
        <v>566</v>
      </c>
      <c r="E37" s="145">
        <v>0</v>
      </c>
      <c r="F37" s="145">
        <v>131</v>
      </c>
      <c r="G37" s="145">
        <v>23</v>
      </c>
      <c r="H37" s="147">
        <f t="shared" si="2"/>
        <v>25</v>
      </c>
    </row>
    <row r="38" spans="1:15" ht="13.5" thickBot="1" x14ac:dyDescent="0.25">
      <c r="A38" s="45">
        <v>237</v>
      </c>
      <c r="B38" s="67" t="s">
        <v>30</v>
      </c>
      <c r="C38" s="198">
        <v>740</v>
      </c>
      <c r="D38" s="199">
        <v>440</v>
      </c>
      <c r="E38" s="199"/>
      <c r="F38" s="199">
        <v>56</v>
      </c>
      <c r="G38" s="197">
        <v>95</v>
      </c>
      <c r="H38" s="48">
        <f t="shared" si="2"/>
        <v>149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9543</v>
      </c>
      <c r="D39" s="154">
        <f t="shared" si="3"/>
        <v>5317</v>
      </c>
      <c r="E39" s="154">
        <f t="shared" si="3"/>
        <v>20</v>
      </c>
      <c r="F39" s="154">
        <f t="shared" si="3"/>
        <v>2844</v>
      </c>
      <c r="G39" s="154">
        <f t="shared" si="3"/>
        <v>545</v>
      </c>
      <c r="H39" s="155">
        <f t="shared" si="3"/>
        <v>817</v>
      </c>
    </row>
    <row r="40" spans="1:15" x14ac:dyDescent="0.2">
      <c r="A40" s="45">
        <v>311</v>
      </c>
      <c r="B40" s="67" t="s">
        <v>97</v>
      </c>
      <c r="C40" s="60">
        <v>513</v>
      </c>
      <c r="D40" s="143">
        <v>72</v>
      </c>
      <c r="E40" s="143">
        <v>0</v>
      </c>
      <c r="F40" s="143">
        <v>441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1172</v>
      </c>
      <c r="D41" s="149">
        <v>953</v>
      </c>
      <c r="E41" s="149">
        <v>0</v>
      </c>
      <c r="F41" s="149">
        <v>197</v>
      </c>
      <c r="G41" s="149">
        <v>0</v>
      </c>
      <c r="H41" s="147">
        <f t="shared" si="2"/>
        <v>22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863</v>
      </c>
      <c r="D42" s="149">
        <v>583</v>
      </c>
      <c r="E42" s="149">
        <v>0</v>
      </c>
      <c r="F42" s="149">
        <v>90</v>
      </c>
      <c r="G42" s="149">
        <v>15</v>
      </c>
      <c r="H42" s="147">
        <f t="shared" si="2"/>
        <v>175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1793</v>
      </c>
      <c r="D43" s="220">
        <v>1448</v>
      </c>
      <c r="E43" s="220">
        <v>0</v>
      </c>
      <c r="F43" s="220">
        <v>264</v>
      </c>
      <c r="G43" s="220">
        <v>52</v>
      </c>
      <c r="H43" s="148">
        <f t="shared" si="2"/>
        <v>29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897</v>
      </c>
      <c r="D44" s="149">
        <v>442</v>
      </c>
      <c r="E44" s="149">
        <v>0</v>
      </c>
      <c r="F44" s="149">
        <v>415</v>
      </c>
      <c r="G44" s="149">
        <v>23</v>
      </c>
      <c r="H44" s="148">
        <f t="shared" si="2"/>
        <v>17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827</v>
      </c>
      <c r="D45" s="149">
        <v>473</v>
      </c>
      <c r="E45" s="149">
        <v>0</v>
      </c>
      <c r="F45" s="149">
        <v>268</v>
      </c>
      <c r="G45" s="149">
        <v>25</v>
      </c>
      <c r="H45" s="147">
        <f t="shared" si="2"/>
        <v>61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548</v>
      </c>
      <c r="D46" s="90">
        <v>463</v>
      </c>
      <c r="E46" s="149">
        <v>0</v>
      </c>
      <c r="F46" s="149">
        <v>1</v>
      </c>
      <c r="G46" s="149">
        <v>48</v>
      </c>
      <c r="H46" s="147">
        <f t="shared" si="2"/>
        <v>36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1561</v>
      </c>
      <c r="D47" s="145">
        <v>949</v>
      </c>
      <c r="E47" s="145">
        <v>0</v>
      </c>
      <c r="F47" s="145">
        <v>440</v>
      </c>
      <c r="G47" s="145">
        <v>88</v>
      </c>
      <c r="H47" s="147">
        <f t="shared" si="2"/>
        <v>84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1275</v>
      </c>
      <c r="D48" s="149">
        <v>738</v>
      </c>
      <c r="E48" s="149">
        <v>0</v>
      </c>
      <c r="F48" s="149">
        <v>453</v>
      </c>
      <c r="G48" s="149">
        <v>0</v>
      </c>
      <c r="H48" s="147">
        <f t="shared" si="2"/>
        <v>84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615</v>
      </c>
      <c r="D49" s="197">
        <v>579</v>
      </c>
      <c r="E49" s="197">
        <v>0</v>
      </c>
      <c r="F49" s="197">
        <v>7</v>
      </c>
      <c r="G49" s="197">
        <v>13</v>
      </c>
      <c r="H49" s="48">
        <f t="shared" si="2"/>
        <v>16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10064</v>
      </c>
      <c r="D50" s="154">
        <f t="shared" ref="D50:H50" si="4">SUM(D40:D49)</f>
        <v>6700</v>
      </c>
      <c r="E50" s="154">
        <f t="shared" si="4"/>
        <v>0</v>
      </c>
      <c r="F50" s="154">
        <f t="shared" si="4"/>
        <v>2576</v>
      </c>
      <c r="G50" s="154">
        <f t="shared" si="4"/>
        <v>264</v>
      </c>
      <c r="H50" s="155">
        <f t="shared" si="4"/>
        <v>524</v>
      </c>
    </row>
    <row r="51" spans="1:15" x14ac:dyDescent="0.2">
      <c r="A51" s="45">
        <v>415</v>
      </c>
      <c r="B51" s="67" t="s">
        <v>41</v>
      </c>
      <c r="C51" s="60">
        <v>1317</v>
      </c>
      <c r="D51" s="143">
        <v>785</v>
      </c>
      <c r="E51" s="143">
        <v>0</v>
      </c>
      <c r="F51" s="143">
        <v>413</v>
      </c>
      <c r="G51" s="143">
        <v>51</v>
      </c>
      <c r="H51" s="47">
        <f t="shared" si="2"/>
        <v>68</v>
      </c>
      <c r="I51" s="2"/>
    </row>
    <row r="52" spans="1:15" x14ac:dyDescent="0.2">
      <c r="A52" s="45">
        <v>416</v>
      </c>
      <c r="B52" s="67" t="s">
        <v>42</v>
      </c>
      <c r="C52" s="221">
        <v>855</v>
      </c>
      <c r="D52" s="220">
        <v>494</v>
      </c>
      <c r="E52" s="220">
        <v>0</v>
      </c>
      <c r="F52" s="220">
        <v>361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597</v>
      </c>
      <c r="D53" s="163">
        <v>392</v>
      </c>
      <c r="E53" s="220">
        <v>0</v>
      </c>
      <c r="F53" s="220">
        <v>205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705</v>
      </c>
      <c r="D54" s="149">
        <v>396</v>
      </c>
      <c r="E54" s="149">
        <v>0</v>
      </c>
      <c r="F54" s="149">
        <v>309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1135</v>
      </c>
      <c r="D55" s="149">
        <v>666</v>
      </c>
      <c r="E55" s="149">
        <v>0</v>
      </c>
      <c r="F55" s="149">
        <v>301</v>
      </c>
      <c r="G55" s="149">
        <v>137</v>
      </c>
      <c r="H55" s="147">
        <f t="shared" si="2"/>
        <v>31</v>
      </c>
      <c r="I55" s="2"/>
    </row>
    <row r="56" spans="1:15" x14ac:dyDescent="0.2">
      <c r="A56" s="45">
        <v>426</v>
      </c>
      <c r="B56" s="67" t="s">
        <v>46</v>
      </c>
      <c r="C56" s="221">
        <v>1443</v>
      </c>
      <c r="D56" s="220">
        <v>670</v>
      </c>
      <c r="E56" s="220">
        <v>0</v>
      </c>
      <c r="F56" s="220">
        <v>626</v>
      </c>
      <c r="G56" s="220">
        <v>76</v>
      </c>
      <c r="H56" s="147">
        <f t="shared" si="2"/>
        <v>71</v>
      </c>
      <c r="I56" s="2"/>
    </row>
    <row r="57" spans="1:15" x14ac:dyDescent="0.2">
      <c r="A57" s="45">
        <v>435</v>
      </c>
      <c r="B57" s="67" t="s">
        <v>47</v>
      </c>
      <c r="C57" s="144">
        <v>1101</v>
      </c>
      <c r="D57" s="149">
        <v>668</v>
      </c>
      <c r="E57" s="149">
        <v>0</v>
      </c>
      <c r="F57" s="149">
        <v>317</v>
      </c>
      <c r="G57" s="149">
        <v>19</v>
      </c>
      <c r="H57" s="147">
        <f t="shared" si="2"/>
        <v>97</v>
      </c>
      <c r="I57" s="2"/>
    </row>
    <row r="58" spans="1:15" x14ac:dyDescent="0.2">
      <c r="A58" s="45">
        <v>436</v>
      </c>
      <c r="B58" s="67" t="s">
        <v>48</v>
      </c>
      <c r="C58" s="144">
        <v>1207</v>
      </c>
      <c r="D58" s="149">
        <v>821</v>
      </c>
      <c r="E58" s="149">
        <v>0</v>
      </c>
      <c r="F58" s="90">
        <v>323</v>
      </c>
      <c r="G58" s="149">
        <v>26</v>
      </c>
      <c r="H58" s="147">
        <f t="shared" si="2"/>
        <v>37</v>
      </c>
      <c r="I58" s="2"/>
    </row>
    <row r="59" spans="1:15" ht="13.5" thickBot="1" x14ac:dyDescent="0.25">
      <c r="A59" s="45">
        <v>437</v>
      </c>
      <c r="B59" s="67" t="s">
        <v>49</v>
      </c>
      <c r="C59" s="68">
        <v>289</v>
      </c>
      <c r="D59" s="197">
        <v>53</v>
      </c>
      <c r="E59" s="197">
        <v>0</v>
      </c>
      <c r="F59" s="197">
        <v>192</v>
      </c>
      <c r="G59" s="197">
        <v>20</v>
      </c>
      <c r="H59" s="48">
        <f t="shared" si="2"/>
        <v>24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8649</v>
      </c>
      <c r="D60" s="154">
        <f t="shared" si="5"/>
        <v>4945</v>
      </c>
      <c r="E60" s="154">
        <f t="shared" si="5"/>
        <v>0</v>
      </c>
      <c r="F60" s="154">
        <f t="shared" si="5"/>
        <v>3047</v>
      </c>
      <c r="G60" s="154">
        <f t="shared" si="5"/>
        <v>329</v>
      </c>
      <c r="H60" s="155">
        <f t="shared" si="5"/>
        <v>328</v>
      </c>
    </row>
    <row r="61" spans="1:15" ht="13.5" thickBot="1" x14ac:dyDescent="0.25">
      <c r="A61" s="164"/>
      <c r="B61" s="152" t="s">
        <v>116</v>
      </c>
      <c r="C61" s="153">
        <f>SUM(C60,C50,C39,C26)</f>
        <v>47023</v>
      </c>
      <c r="D61" s="154">
        <f t="shared" ref="D61:H61" si="6">SUM(D60,D50,D39,D26)</f>
        <v>30002</v>
      </c>
      <c r="E61" s="154">
        <f t="shared" si="6"/>
        <v>20</v>
      </c>
      <c r="F61" s="154">
        <f t="shared" si="6"/>
        <v>12685</v>
      </c>
      <c r="G61" s="154">
        <f t="shared" si="6"/>
        <v>1770</v>
      </c>
      <c r="H61" s="155">
        <f t="shared" si="6"/>
        <v>2546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47023</v>
      </c>
      <c r="D63" s="167">
        <f t="shared" si="7"/>
        <v>30002</v>
      </c>
      <c r="E63" s="166">
        <f t="shared" si="7"/>
        <v>20</v>
      </c>
      <c r="F63" s="166">
        <f t="shared" si="7"/>
        <v>12685</v>
      </c>
      <c r="G63" s="166">
        <f t="shared" si="7"/>
        <v>1770</v>
      </c>
      <c r="H63" s="166">
        <f t="shared" si="7"/>
        <v>2546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65" zoomScaleNormal="65" workbookViewId="0">
      <pane ySplit="10" topLeftCell="A14" activePane="bottomLeft" state="frozen"/>
      <selection pane="bottomLeft" activeCell="I17" sqref="I17:M17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4.42578125" style="230" customWidth="1"/>
    <col min="4" max="4" width="12.85546875" style="230" customWidth="1"/>
    <col min="5" max="5" width="13.42578125" style="230" customWidth="1"/>
    <col min="6" max="8" width="12.85546875" style="230" customWidth="1"/>
    <col min="9" max="16384" width="10.85546875" style="230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45078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35"/>
      <c r="B8" s="235"/>
      <c r="C8" s="235"/>
      <c r="D8" s="235"/>
      <c r="E8" s="235"/>
      <c r="F8" s="235"/>
      <c r="G8" s="235"/>
      <c r="H8" s="235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3127</v>
      </c>
      <c r="D11" s="213">
        <v>3127</v>
      </c>
      <c r="E11" s="214">
        <v>0</v>
      </c>
      <c r="F11" s="215">
        <v>4007</v>
      </c>
      <c r="G11" s="186">
        <f>D11/F11</f>
        <v>0.7803843274270027</v>
      </c>
      <c r="H11" s="61">
        <f t="shared" ref="H11:H23" si="0">IF(D11&gt;F11,"0",F11-D11)</f>
        <v>880</v>
      </c>
    </row>
    <row r="12" spans="1:9" x14ac:dyDescent="0.2">
      <c r="A12" s="69">
        <v>115</v>
      </c>
      <c r="B12" s="81" t="s">
        <v>7</v>
      </c>
      <c r="C12" s="84">
        <v>1864</v>
      </c>
      <c r="D12" s="85">
        <v>1864</v>
      </c>
      <c r="E12" s="86">
        <v>0</v>
      </c>
      <c r="F12" s="87">
        <v>2601</v>
      </c>
      <c r="G12" s="187">
        <f t="shared" ref="G12:G25" si="1">D12/F12</f>
        <v>0.71664744329104191</v>
      </c>
      <c r="H12" s="88">
        <f t="shared" si="0"/>
        <v>737</v>
      </c>
    </row>
    <row r="13" spans="1:9" x14ac:dyDescent="0.2">
      <c r="A13" s="69">
        <v>116</v>
      </c>
      <c r="B13" s="81" t="s">
        <v>8</v>
      </c>
      <c r="C13" s="89">
        <v>2187</v>
      </c>
      <c r="D13" s="90">
        <v>2134</v>
      </c>
      <c r="E13" s="91">
        <v>53</v>
      </c>
      <c r="F13" s="92">
        <v>2810</v>
      </c>
      <c r="G13" s="188">
        <f t="shared" si="1"/>
        <v>0.75943060498220638</v>
      </c>
      <c r="H13" s="88">
        <f t="shared" si="0"/>
        <v>676</v>
      </c>
    </row>
    <row r="14" spans="1:9" x14ac:dyDescent="0.2">
      <c r="A14" s="69">
        <v>117</v>
      </c>
      <c r="B14" s="81" t="s">
        <v>9</v>
      </c>
      <c r="C14" s="84">
        <v>2104</v>
      </c>
      <c r="D14" s="85">
        <v>2092</v>
      </c>
      <c r="E14" s="86">
        <v>12</v>
      </c>
      <c r="F14" s="87">
        <v>2911</v>
      </c>
      <c r="G14" s="187">
        <f t="shared" si="1"/>
        <v>0.71865338371693577</v>
      </c>
      <c r="H14" s="88">
        <f t="shared" si="0"/>
        <v>819</v>
      </c>
    </row>
    <row r="15" spans="1:9" x14ac:dyDescent="0.2">
      <c r="A15" s="69">
        <v>118</v>
      </c>
      <c r="B15" s="81" t="s">
        <v>10</v>
      </c>
      <c r="C15" s="93">
        <v>1941</v>
      </c>
      <c r="D15" s="94">
        <v>1941</v>
      </c>
      <c r="E15" s="95">
        <v>0</v>
      </c>
      <c r="F15" s="96">
        <v>2817</v>
      </c>
      <c r="G15" s="189">
        <f t="shared" si="1"/>
        <v>0.68903088391906286</v>
      </c>
      <c r="H15" s="88">
        <f t="shared" si="0"/>
        <v>876</v>
      </c>
    </row>
    <row r="16" spans="1:9" x14ac:dyDescent="0.2">
      <c r="A16" s="69">
        <v>119</v>
      </c>
      <c r="B16" s="81" t="s">
        <v>11</v>
      </c>
      <c r="C16" s="93">
        <v>1674</v>
      </c>
      <c r="D16" s="94">
        <v>1674</v>
      </c>
      <c r="E16" s="95">
        <v>0</v>
      </c>
      <c r="F16" s="96">
        <v>2257</v>
      </c>
      <c r="G16" s="189">
        <f t="shared" si="1"/>
        <v>0.74169251218431542</v>
      </c>
      <c r="H16" s="88">
        <f t="shared" si="0"/>
        <v>583</v>
      </c>
    </row>
    <row r="17" spans="1:14" x14ac:dyDescent="0.2">
      <c r="A17" s="69">
        <v>121</v>
      </c>
      <c r="B17" s="81" t="s">
        <v>99</v>
      </c>
      <c r="C17" s="93">
        <v>1406</v>
      </c>
      <c r="D17" s="94">
        <v>1406</v>
      </c>
      <c r="E17" s="95">
        <v>0</v>
      </c>
      <c r="F17" s="96">
        <v>1414</v>
      </c>
      <c r="G17" s="189">
        <f t="shared" si="1"/>
        <v>0.99434229137199437</v>
      </c>
      <c r="H17" s="88">
        <f t="shared" si="0"/>
        <v>8</v>
      </c>
    </row>
    <row r="18" spans="1:14" x14ac:dyDescent="0.2">
      <c r="A18" s="69">
        <v>125</v>
      </c>
      <c r="B18" s="81" t="s">
        <v>13</v>
      </c>
      <c r="C18" s="97">
        <v>1345</v>
      </c>
      <c r="D18" s="98">
        <v>1345</v>
      </c>
      <c r="E18" s="91">
        <v>0</v>
      </c>
      <c r="F18" s="99">
        <v>1620</v>
      </c>
      <c r="G18" s="190">
        <f t="shared" si="1"/>
        <v>0.83024691358024694</v>
      </c>
      <c r="H18" s="88">
        <f t="shared" si="0"/>
        <v>275</v>
      </c>
    </row>
    <row r="19" spans="1:14" x14ac:dyDescent="0.2">
      <c r="A19" s="69">
        <v>126</v>
      </c>
      <c r="B19" s="81" t="s">
        <v>14</v>
      </c>
      <c r="C19" s="93">
        <v>570</v>
      </c>
      <c r="D19" s="94">
        <v>570</v>
      </c>
      <c r="E19" s="95">
        <v>0</v>
      </c>
      <c r="F19" s="96">
        <v>787</v>
      </c>
      <c r="G19" s="189">
        <f t="shared" si="1"/>
        <v>0.72426937738246511</v>
      </c>
      <c r="H19" s="88">
        <f t="shared" si="0"/>
        <v>217</v>
      </c>
    </row>
    <row r="20" spans="1:14" x14ac:dyDescent="0.2">
      <c r="A20" s="69">
        <v>127</v>
      </c>
      <c r="B20" s="81" t="s">
        <v>15</v>
      </c>
      <c r="C20" s="93">
        <v>1054</v>
      </c>
      <c r="D20" s="94">
        <v>1054</v>
      </c>
      <c r="E20" s="95">
        <v>0</v>
      </c>
      <c r="F20" s="96">
        <v>1509</v>
      </c>
      <c r="G20" s="189">
        <f t="shared" si="1"/>
        <v>0.69847581179589135</v>
      </c>
      <c r="H20" s="88">
        <f t="shared" si="0"/>
        <v>455</v>
      </c>
    </row>
    <row r="21" spans="1:14" x14ac:dyDescent="0.2">
      <c r="A21" s="69">
        <v>128</v>
      </c>
      <c r="B21" s="81" t="s">
        <v>16</v>
      </c>
      <c r="C21" s="100">
        <v>639</v>
      </c>
      <c r="D21" s="94">
        <v>638</v>
      </c>
      <c r="E21" s="95">
        <v>1</v>
      </c>
      <c r="F21" s="96">
        <v>781</v>
      </c>
      <c r="G21" s="189">
        <f t="shared" si="1"/>
        <v>0.81690140845070425</v>
      </c>
      <c r="H21" s="88">
        <f t="shared" si="0"/>
        <v>143</v>
      </c>
    </row>
    <row r="22" spans="1:14" x14ac:dyDescent="0.2">
      <c r="A22" s="69">
        <v>135</v>
      </c>
      <c r="B22" s="81" t="s">
        <v>17</v>
      </c>
      <c r="C22" s="84">
        <v>465</v>
      </c>
      <c r="D22" s="85">
        <v>465</v>
      </c>
      <c r="E22" s="86">
        <v>0</v>
      </c>
      <c r="F22" s="87">
        <v>845</v>
      </c>
      <c r="G22" s="187">
        <f t="shared" si="1"/>
        <v>0.55029585798816572</v>
      </c>
      <c r="H22" s="88">
        <f t="shared" si="0"/>
        <v>380</v>
      </c>
    </row>
    <row r="23" spans="1:14" ht="13.5" thickBot="1" x14ac:dyDescent="0.25">
      <c r="A23" s="69">
        <v>136</v>
      </c>
      <c r="B23" s="81" t="s">
        <v>18</v>
      </c>
      <c r="C23" s="101">
        <v>570</v>
      </c>
      <c r="D23" s="102">
        <v>570</v>
      </c>
      <c r="E23" s="103">
        <v>0</v>
      </c>
      <c r="F23" s="104">
        <v>1267</v>
      </c>
      <c r="G23" s="191">
        <f t="shared" si="1"/>
        <v>0.44988161010260458</v>
      </c>
      <c r="H23" s="105">
        <f t="shared" si="0"/>
        <v>697</v>
      </c>
    </row>
    <row r="24" spans="1:14" ht="13.5" thickBot="1" x14ac:dyDescent="0.25">
      <c r="A24" s="106"/>
      <c r="B24" s="107" t="s">
        <v>58</v>
      </c>
      <c r="C24" s="108">
        <f>SUM(C11:C23)</f>
        <v>18946</v>
      </c>
      <c r="D24" s="109">
        <f>SUM(D11:D23)</f>
        <v>18880</v>
      </c>
      <c r="E24" s="110">
        <f>SUM(E11:E23)</f>
        <v>66</v>
      </c>
      <c r="F24" s="111">
        <f>SUM(F11:F23)</f>
        <v>25626</v>
      </c>
      <c r="G24" s="192">
        <f t="shared" si="1"/>
        <v>0.73675173651759929</v>
      </c>
      <c r="H24" s="112">
        <f>SUM(H11:H23)</f>
        <v>6746</v>
      </c>
    </row>
    <row r="25" spans="1:14" x14ac:dyDescent="0.2">
      <c r="A25" s="69">
        <v>211</v>
      </c>
      <c r="B25" s="81" t="s">
        <v>91</v>
      </c>
      <c r="C25" s="212">
        <v>571</v>
      </c>
      <c r="D25" s="213">
        <v>571</v>
      </c>
      <c r="E25" s="214">
        <v>0</v>
      </c>
      <c r="F25" s="215">
        <v>628</v>
      </c>
      <c r="G25" s="186">
        <f t="shared" si="1"/>
        <v>0.90923566878980888</v>
      </c>
      <c r="H25" s="61">
        <f t="shared" ref="H25:H36" si="2">IF(D25&gt;F25,"0",F25-D25)</f>
        <v>57</v>
      </c>
    </row>
    <row r="26" spans="1:14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4" x14ac:dyDescent="0.2">
      <c r="A27" s="69">
        <v>215</v>
      </c>
      <c r="B27" s="81" t="s">
        <v>93</v>
      </c>
      <c r="C27" s="93">
        <v>1069</v>
      </c>
      <c r="D27" s="94">
        <v>1069</v>
      </c>
      <c r="E27" s="95">
        <v>0</v>
      </c>
      <c r="F27" s="96">
        <v>1132</v>
      </c>
      <c r="G27" s="189">
        <f t="shared" ref="G27:G59" si="3">D27/F27</f>
        <v>0.94434628975265023</v>
      </c>
      <c r="H27" s="88">
        <f t="shared" si="2"/>
        <v>63</v>
      </c>
      <c r="I27" s="2"/>
      <c r="J27" s="2"/>
      <c r="K27" s="2"/>
      <c r="L27" s="2"/>
      <c r="M27" s="2"/>
    </row>
    <row r="28" spans="1:14" x14ac:dyDescent="0.2">
      <c r="A28" s="69">
        <v>216</v>
      </c>
      <c r="B28" s="81" t="s">
        <v>22</v>
      </c>
      <c r="C28" s="113">
        <v>763</v>
      </c>
      <c r="D28" s="216">
        <v>763</v>
      </c>
      <c r="E28" s="218">
        <v>0</v>
      </c>
      <c r="F28" s="219">
        <v>1396</v>
      </c>
      <c r="G28" s="193">
        <f t="shared" si="3"/>
        <v>0.54656160458452718</v>
      </c>
      <c r="H28" s="88">
        <f t="shared" si="2"/>
        <v>633</v>
      </c>
      <c r="I28" s="2"/>
      <c r="J28" s="2"/>
      <c r="L28" s="2"/>
      <c r="M28" s="2"/>
    </row>
    <row r="29" spans="1:14" x14ac:dyDescent="0.2">
      <c r="A29" s="69">
        <v>221</v>
      </c>
      <c r="B29" s="81" t="s">
        <v>94</v>
      </c>
      <c r="C29" s="113">
        <v>202</v>
      </c>
      <c r="D29" s="216">
        <v>202</v>
      </c>
      <c r="E29" s="218">
        <v>0</v>
      </c>
      <c r="F29" s="219">
        <v>258</v>
      </c>
      <c r="G29" s="193">
        <f t="shared" si="3"/>
        <v>0.78294573643410847</v>
      </c>
      <c r="H29" s="88">
        <f t="shared" si="2"/>
        <v>56</v>
      </c>
    </row>
    <row r="30" spans="1:14" x14ac:dyDescent="0.2">
      <c r="A30" s="69">
        <v>222</v>
      </c>
      <c r="B30" s="81" t="s">
        <v>95</v>
      </c>
      <c r="C30" s="217">
        <v>1276</v>
      </c>
      <c r="D30" s="216">
        <v>1071</v>
      </c>
      <c r="E30" s="218">
        <v>205</v>
      </c>
      <c r="F30" s="219">
        <v>1069</v>
      </c>
      <c r="G30" s="193">
        <f t="shared" si="3"/>
        <v>1.0018709073900842</v>
      </c>
      <c r="H30" s="88" t="str">
        <f t="shared" si="2"/>
        <v>0</v>
      </c>
      <c r="I30" s="2"/>
      <c r="K30" s="2"/>
      <c r="L30" s="2"/>
      <c r="N30" s="2"/>
    </row>
    <row r="31" spans="1:14" x14ac:dyDescent="0.2">
      <c r="A31" s="69">
        <v>225</v>
      </c>
      <c r="B31" s="81" t="s">
        <v>25</v>
      </c>
      <c r="C31" s="93">
        <v>982</v>
      </c>
      <c r="D31" s="94">
        <v>695</v>
      </c>
      <c r="E31" s="95">
        <v>287</v>
      </c>
      <c r="F31" s="96">
        <v>943</v>
      </c>
      <c r="G31" s="189">
        <f t="shared" si="3"/>
        <v>0.73700954400848351</v>
      </c>
      <c r="H31" s="88">
        <f t="shared" si="2"/>
        <v>248</v>
      </c>
      <c r="I31" s="2"/>
      <c r="L31" s="2"/>
    </row>
    <row r="32" spans="1:14" x14ac:dyDescent="0.2">
      <c r="A32" s="69">
        <v>226</v>
      </c>
      <c r="B32" s="81" t="s">
        <v>26</v>
      </c>
      <c r="C32" s="93">
        <v>1820</v>
      </c>
      <c r="D32" s="94">
        <v>1820</v>
      </c>
      <c r="E32" s="95">
        <v>0</v>
      </c>
      <c r="F32" s="96">
        <v>2441</v>
      </c>
      <c r="G32" s="189">
        <f t="shared" si="3"/>
        <v>0.74559606718557969</v>
      </c>
      <c r="H32" s="225">
        <f t="shared" si="2"/>
        <v>621</v>
      </c>
      <c r="I32" s="226"/>
      <c r="J32" s="226"/>
      <c r="K32" s="226"/>
      <c r="L32" s="226"/>
      <c r="M32" s="231"/>
    </row>
    <row r="33" spans="1:14" x14ac:dyDescent="0.2">
      <c r="A33" s="69">
        <v>231</v>
      </c>
      <c r="B33" s="81" t="s">
        <v>96</v>
      </c>
      <c r="C33" s="123">
        <v>455</v>
      </c>
      <c r="D33" s="124">
        <v>455</v>
      </c>
      <c r="E33" s="125">
        <v>0</v>
      </c>
      <c r="F33" s="126">
        <v>930</v>
      </c>
      <c r="G33" s="194">
        <f t="shared" si="3"/>
        <v>0.489247311827957</v>
      </c>
      <c r="H33" s="88">
        <f t="shared" si="2"/>
        <v>475</v>
      </c>
      <c r="L33" s="2"/>
    </row>
    <row r="34" spans="1:14" x14ac:dyDescent="0.2">
      <c r="A34" s="69">
        <v>235</v>
      </c>
      <c r="B34" s="81" t="s">
        <v>28</v>
      </c>
      <c r="C34" s="93">
        <v>825</v>
      </c>
      <c r="D34" s="94">
        <v>825</v>
      </c>
      <c r="E34" s="95">
        <v>0</v>
      </c>
      <c r="F34" s="96">
        <v>970</v>
      </c>
      <c r="G34" s="189">
        <f t="shared" si="3"/>
        <v>0.85051546391752575</v>
      </c>
      <c r="H34" s="88">
        <f t="shared" si="2"/>
        <v>145</v>
      </c>
      <c r="I34" s="232"/>
      <c r="J34" s="75"/>
      <c r="K34" s="75"/>
      <c r="L34" s="75"/>
      <c r="M34" s="75"/>
    </row>
    <row r="35" spans="1:14" x14ac:dyDescent="0.2">
      <c r="A35" s="69">
        <v>236</v>
      </c>
      <c r="B35" s="81" t="s">
        <v>29</v>
      </c>
      <c r="C35" s="84">
        <v>763</v>
      </c>
      <c r="D35" s="85">
        <v>450</v>
      </c>
      <c r="E35" s="86">
        <v>313</v>
      </c>
      <c r="F35" s="87">
        <v>898</v>
      </c>
      <c r="G35" s="187">
        <f t="shared" si="3"/>
        <v>0.50111358574610243</v>
      </c>
      <c r="H35" s="88">
        <f t="shared" si="2"/>
        <v>448</v>
      </c>
    </row>
    <row r="36" spans="1:14" ht="13.5" thickBot="1" x14ac:dyDescent="0.25">
      <c r="A36" s="69">
        <v>237</v>
      </c>
      <c r="B36" s="81" t="s">
        <v>30</v>
      </c>
      <c r="C36" s="208">
        <v>709</v>
      </c>
      <c r="D36" s="209">
        <v>367</v>
      </c>
      <c r="E36" s="210">
        <v>342</v>
      </c>
      <c r="F36" s="211">
        <v>434</v>
      </c>
      <c r="G36" s="195">
        <f t="shared" si="3"/>
        <v>0.84562211981566815</v>
      </c>
      <c r="H36" s="105">
        <f t="shared" si="2"/>
        <v>67</v>
      </c>
    </row>
    <row r="37" spans="1:14" ht="13.5" thickBot="1" x14ac:dyDescent="0.25">
      <c r="A37" s="106"/>
      <c r="B37" s="131" t="s">
        <v>57</v>
      </c>
      <c r="C37" s="108">
        <f>SUM(C25:C36)</f>
        <v>9435</v>
      </c>
      <c r="D37" s="109">
        <f>SUM(D25:D36)</f>
        <v>8288</v>
      </c>
      <c r="E37" s="110">
        <f>SUM(E25:E36)</f>
        <v>1147</v>
      </c>
      <c r="F37" s="111">
        <f>SUM(F25:F36)</f>
        <v>11099</v>
      </c>
      <c r="G37" s="192">
        <f t="shared" si="3"/>
        <v>0.74673393999459414</v>
      </c>
      <c r="H37" s="112">
        <f>SUM(H25:H36)</f>
        <v>2813</v>
      </c>
    </row>
    <row r="38" spans="1:14" x14ac:dyDescent="0.2">
      <c r="A38" s="69">
        <v>311</v>
      </c>
      <c r="B38" s="81" t="s">
        <v>97</v>
      </c>
      <c r="C38" s="212">
        <v>448</v>
      </c>
      <c r="D38" s="213">
        <v>406</v>
      </c>
      <c r="E38" s="214">
        <v>42</v>
      </c>
      <c r="F38" s="215">
        <v>413</v>
      </c>
      <c r="G38" s="186">
        <f t="shared" si="3"/>
        <v>0.98305084745762716</v>
      </c>
      <c r="H38" s="61">
        <f t="shared" ref="H38:H47" si="4">IF(D38&gt;F38,"0",F38-D38)</f>
        <v>7</v>
      </c>
      <c r="I38" s="174"/>
      <c r="J38" s="174"/>
      <c r="K38" s="174"/>
      <c r="L38" s="174"/>
      <c r="M38" s="174"/>
    </row>
    <row r="39" spans="1:14" x14ac:dyDescent="0.2">
      <c r="A39" s="69">
        <v>315</v>
      </c>
      <c r="B39" s="81" t="s">
        <v>32</v>
      </c>
      <c r="C39" s="93">
        <v>1193</v>
      </c>
      <c r="D39" s="94">
        <v>1193</v>
      </c>
      <c r="E39" s="95">
        <v>0</v>
      </c>
      <c r="F39" s="96">
        <v>1466</v>
      </c>
      <c r="G39" s="189">
        <f t="shared" si="3"/>
        <v>0.81377899045020463</v>
      </c>
      <c r="H39" s="88">
        <f t="shared" si="4"/>
        <v>273</v>
      </c>
      <c r="I39" s="174"/>
      <c r="J39" s="174"/>
      <c r="K39" s="174"/>
      <c r="L39" s="174"/>
      <c r="M39" s="174"/>
    </row>
    <row r="40" spans="1:14" x14ac:dyDescent="0.2">
      <c r="A40" s="69">
        <v>316</v>
      </c>
      <c r="B40" s="81" t="s">
        <v>33</v>
      </c>
      <c r="C40" s="113">
        <v>843</v>
      </c>
      <c r="D40" s="216">
        <v>843</v>
      </c>
      <c r="E40" s="218">
        <v>0</v>
      </c>
      <c r="F40" s="219">
        <v>932</v>
      </c>
      <c r="G40" s="193">
        <f t="shared" si="3"/>
        <v>0.90450643776824036</v>
      </c>
      <c r="H40" s="88">
        <f t="shared" si="4"/>
        <v>89</v>
      </c>
      <c r="I40" s="174"/>
      <c r="J40" s="174"/>
      <c r="K40" s="174"/>
      <c r="L40" s="174"/>
      <c r="M40" s="174"/>
    </row>
    <row r="41" spans="1:14" x14ac:dyDescent="0.2">
      <c r="A41" s="69">
        <v>317</v>
      </c>
      <c r="B41" s="81" t="s">
        <v>34</v>
      </c>
      <c r="C41" s="93">
        <v>1796</v>
      </c>
      <c r="D41" s="94">
        <v>1743</v>
      </c>
      <c r="E41" s="95">
        <v>53</v>
      </c>
      <c r="F41" s="96">
        <v>2307</v>
      </c>
      <c r="G41" s="189">
        <f t="shared" si="3"/>
        <v>0.75552665799739926</v>
      </c>
      <c r="H41" s="88">
        <f t="shared" si="4"/>
        <v>564</v>
      </c>
      <c r="I41" s="174"/>
      <c r="J41" s="174"/>
      <c r="K41" s="174"/>
      <c r="L41" s="174"/>
      <c r="M41" s="174"/>
    </row>
    <row r="42" spans="1:14" x14ac:dyDescent="0.2">
      <c r="A42" s="69">
        <v>325</v>
      </c>
      <c r="B42" s="81" t="s">
        <v>35</v>
      </c>
      <c r="C42" s="93">
        <v>816</v>
      </c>
      <c r="D42" s="94">
        <v>816</v>
      </c>
      <c r="E42" s="95">
        <v>0</v>
      </c>
      <c r="F42" s="96">
        <v>1250</v>
      </c>
      <c r="G42" s="189">
        <f t="shared" si="3"/>
        <v>0.65280000000000005</v>
      </c>
      <c r="H42" s="88">
        <f t="shared" si="4"/>
        <v>434</v>
      </c>
      <c r="I42" s="174"/>
      <c r="J42" s="174"/>
      <c r="K42" s="174"/>
      <c r="L42" s="174"/>
      <c r="M42" s="174"/>
    </row>
    <row r="43" spans="1:14" x14ac:dyDescent="0.2">
      <c r="A43" s="69">
        <v>326</v>
      </c>
      <c r="B43" s="81" t="s">
        <v>36</v>
      </c>
      <c r="C43" s="93">
        <v>825</v>
      </c>
      <c r="D43" s="94">
        <v>806</v>
      </c>
      <c r="E43" s="95">
        <v>19</v>
      </c>
      <c r="F43" s="96">
        <v>1119</v>
      </c>
      <c r="G43" s="189">
        <f t="shared" si="3"/>
        <v>0.72028596961572833</v>
      </c>
      <c r="H43" s="88">
        <f t="shared" si="4"/>
        <v>313</v>
      </c>
      <c r="I43" s="174"/>
      <c r="J43" s="174"/>
      <c r="K43" s="174"/>
      <c r="L43" s="174"/>
      <c r="M43" s="174"/>
    </row>
    <row r="44" spans="1:14" x14ac:dyDescent="0.2">
      <c r="A44" s="69">
        <v>327</v>
      </c>
      <c r="B44" s="81" t="s">
        <v>37</v>
      </c>
      <c r="C44" s="93">
        <v>549</v>
      </c>
      <c r="D44" s="94">
        <v>549</v>
      </c>
      <c r="E44" s="95">
        <v>0</v>
      </c>
      <c r="F44" s="96">
        <v>796</v>
      </c>
      <c r="G44" s="189">
        <f t="shared" si="3"/>
        <v>0.68969849246231152</v>
      </c>
      <c r="H44" s="88">
        <f t="shared" si="4"/>
        <v>247</v>
      </c>
      <c r="I44" s="174"/>
      <c r="J44" s="174"/>
      <c r="K44" s="174"/>
      <c r="L44" s="174"/>
      <c r="M44" s="174"/>
    </row>
    <row r="45" spans="1:14" x14ac:dyDescent="0.2">
      <c r="A45" s="69">
        <v>335</v>
      </c>
      <c r="B45" s="81" t="s">
        <v>38</v>
      </c>
      <c r="C45" s="132">
        <v>1517</v>
      </c>
      <c r="D45" s="133">
        <v>1517</v>
      </c>
      <c r="E45" s="134">
        <v>0</v>
      </c>
      <c r="F45" s="135">
        <v>2185</v>
      </c>
      <c r="G45" s="196">
        <f t="shared" si="3"/>
        <v>0.69427917620137303</v>
      </c>
      <c r="H45" s="136">
        <f t="shared" si="4"/>
        <v>668</v>
      </c>
      <c r="J45" s="174"/>
      <c r="K45" s="174"/>
      <c r="L45" s="174"/>
      <c r="M45" s="174"/>
      <c r="N45" s="174"/>
    </row>
    <row r="46" spans="1:14" x14ac:dyDescent="0.2">
      <c r="A46" s="69">
        <v>336</v>
      </c>
      <c r="B46" s="81" t="s">
        <v>39</v>
      </c>
      <c r="C46" s="93">
        <v>1280</v>
      </c>
      <c r="D46" s="94">
        <v>1280</v>
      </c>
      <c r="E46" s="95">
        <v>0</v>
      </c>
      <c r="F46" s="96">
        <v>1647</v>
      </c>
      <c r="G46" s="189">
        <f t="shared" si="3"/>
        <v>0.77717061323618697</v>
      </c>
      <c r="H46" s="88">
        <f t="shared" si="4"/>
        <v>367</v>
      </c>
      <c r="I46" s="174"/>
      <c r="J46" s="174"/>
      <c r="K46" s="174"/>
      <c r="L46" s="174"/>
      <c r="M46" s="174"/>
    </row>
    <row r="47" spans="1:14" ht="13.5" thickBot="1" x14ac:dyDescent="0.25">
      <c r="A47" s="69">
        <v>337</v>
      </c>
      <c r="B47" s="81" t="s">
        <v>40</v>
      </c>
      <c r="C47" s="208">
        <v>647</v>
      </c>
      <c r="D47" s="209">
        <v>647</v>
      </c>
      <c r="E47" s="210">
        <v>0</v>
      </c>
      <c r="F47" s="211">
        <v>1083</v>
      </c>
      <c r="G47" s="195">
        <f t="shared" si="3"/>
        <v>0.59741458910433975</v>
      </c>
      <c r="H47" s="105">
        <f t="shared" si="4"/>
        <v>436</v>
      </c>
      <c r="I47" s="174"/>
      <c r="J47" s="174"/>
      <c r="K47" s="174"/>
      <c r="L47" s="174"/>
      <c r="M47" s="174"/>
    </row>
    <row r="48" spans="1:14" ht="13.5" thickBot="1" x14ac:dyDescent="0.25">
      <c r="A48" s="106"/>
      <c r="B48" s="131" t="s">
        <v>56</v>
      </c>
      <c r="C48" s="108">
        <f>SUM(C38:C47)</f>
        <v>9914</v>
      </c>
      <c r="D48" s="109">
        <f>SUM(D38:D47)</f>
        <v>9800</v>
      </c>
      <c r="E48" s="110">
        <f>SUM(E38:E47)</f>
        <v>114</v>
      </c>
      <c r="F48" s="111">
        <f>SUM(F38:F47)</f>
        <v>13198</v>
      </c>
      <c r="G48" s="192">
        <f t="shared" si="3"/>
        <v>0.74253674799211999</v>
      </c>
      <c r="H48" s="112">
        <f>SUM(H38:H47)</f>
        <v>3398</v>
      </c>
    </row>
    <row r="49" spans="1:12" x14ac:dyDescent="0.2">
      <c r="A49" s="69">
        <v>415</v>
      </c>
      <c r="B49" s="81" t="s">
        <v>41</v>
      </c>
      <c r="C49" s="212">
        <v>1256</v>
      </c>
      <c r="D49" s="213">
        <v>1256</v>
      </c>
      <c r="E49" s="214">
        <v>0</v>
      </c>
      <c r="F49" s="215">
        <v>1703</v>
      </c>
      <c r="G49" s="186">
        <f t="shared" si="3"/>
        <v>0.73752201996476807</v>
      </c>
      <c r="H49" s="61">
        <f t="shared" ref="H49:H57" si="5">IF(D49&gt;F49,"0",F49-D49)</f>
        <v>447</v>
      </c>
      <c r="I49" s="2"/>
      <c r="J49" s="2"/>
      <c r="L49" s="2"/>
    </row>
    <row r="50" spans="1:12" x14ac:dyDescent="0.2">
      <c r="A50" s="69">
        <v>416</v>
      </c>
      <c r="B50" s="81" t="s">
        <v>42</v>
      </c>
      <c r="C50" s="113">
        <v>820</v>
      </c>
      <c r="D50" s="216">
        <v>794</v>
      </c>
      <c r="E50" s="218">
        <v>26</v>
      </c>
      <c r="F50" s="219">
        <v>1204</v>
      </c>
      <c r="G50" s="193">
        <f t="shared" si="3"/>
        <v>0.65946843853820603</v>
      </c>
      <c r="H50" s="88">
        <f t="shared" si="5"/>
        <v>410</v>
      </c>
      <c r="L50" s="2"/>
    </row>
    <row r="51" spans="1:12" x14ac:dyDescent="0.2">
      <c r="A51" s="69">
        <v>417</v>
      </c>
      <c r="B51" s="81" t="s">
        <v>43</v>
      </c>
      <c r="C51" s="113">
        <v>492</v>
      </c>
      <c r="D51" s="216">
        <v>492</v>
      </c>
      <c r="E51" s="218">
        <v>0</v>
      </c>
      <c r="F51" s="219">
        <v>567</v>
      </c>
      <c r="G51" s="193">
        <f t="shared" si="3"/>
        <v>0.86772486772486768</v>
      </c>
      <c r="H51" s="88">
        <f t="shared" si="5"/>
        <v>75</v>
      </c>
    </row>
    <row r="52" spans="1:12" x14ac:dyDescent="0.2">
      <c r="A52" s="69">
        <v>421</v>
      </c>
      <c r="B52" s="81" t="s">
        <v>98</v>
      </c>
      <c r="C52" s="93">
        <v>715</v>
      </c>
      <c r="D52" s="94">
        <v>715</v>
      </c>
      <c r="E52" s="95">
        <v>0</v>
      </c>
      <c r="F52" s="96">
        <v>892</v>
      </c>
      <c r="G52" s="189">
        <f t="shared" si="3"/>
        <v>0.80156950672645744</v>
      </c>
      <c r="H52" s="88">
        <f t="shared" si="5"/>
        <v>177</v>
      </c>
    </row>
    <row r="53" spans="1:12" x14ac:dyDescent="0.2">
      <c r="A53" s="69">
        <v>425</v>
      </c>
      <c r="B53" s="81" t="s">
        <v>45</v>
      </c>
      <c r="C53" s="93">
        <v>1157</v>
      </c>
      <c r="D53" s="94">
        <v>1157</v>
      </c>
      <c r="E53" s="95">
        <v>0</v>
      </c>
      <c r="F53" s="96">
        <v>1833</v>
      </c>
      <c r="G53" s="189">
        <f t="shared" si="3"/>
        <v>0.63120567375886527</v>
      </c>
      <c r="H53" s="88">
        <f t="shared" si="5"/>
        <v>676</v>
      </c>
      <c r="I53" s="2"/>
      <c r="J53" s="2"/>
      <c r="L53" s="2"/>
    </row>
    <row r="54" spans="1:12" x14ac:dyDescent="0.2">
      <c r="A54" s="69">
        <v>594</v>
      </c>
      <c r="B54" s="81" t="s">
        <v>46</v>
      </c>
      <c r="C54" s="113">
        <v>1430</v>
      </c>
      <c r="D54" s="216">
        <v>1430</v>
      </c>
      <c r="E54" s="218">
        <v>0</v>
      </c>
      <c r="F54" s="219">
        <v>1901</v>
      </c>
      <c r="G54" s="193">
        <f t="shared" si="3"/>
        <v>0.75223566543924247</v>
      </c>
      <c r="H54" s="88">
        <f t="shared" si="5"/>
        <v>471</v>
      </c>
      <c r="I54" s="2"/>
      <c r="J54" s="2"/>
      <c r="L54" s="2"/>
    </row>
    <row r="55" spans="1:12" x14ac:dyDescent="0.2">
      <c r="A55" s="69">
        <v>435</v>
      </c>
      <c r="B55" s="81" t="s">
        <v>47</v>
      </c>
      <c r="C55" s="137">
        <v>1039</v>
      </c>
      <c r="D55" s="90">
        <v>1035</v>
      </c>
      <c r="E55" s="91">
        <v>4</v>
      </c>
      <c r="F55" s="138">
        <v>1494</v>
      </c>
      <c r="G55" s="190">
        <f t="shared" si="3"/>
        <v>0.69277108433734935</v>
      </c>
      <c r="H55" s="88">
        <f t="shared" si="5"/>
        <v>459</v>
      </c>
      <c r="I55" s="2"/>
      <c r="J55" s="2"/>
      <c r="L55" s="2"/>
    </row>
    <row r="56" spans="1:12" x14ac:dyDescent="0.2">
      <c r="A56" s="69">
        <v>436</v>
      </c>
      <c r="B56" s="81" t="s">
        <v>48</v>
      </c>
      <c r="C56" s="93">
        <v>1105</v>
      </c>
      <c r="D56" s="94">
        <v>1103</v>
      </c>
      <c r="E56" s="95">
        <v>2</v>
      </c>
      <c r="F56" s="96">
        <v>1597</v>
      </c>
      <c r="G56" s="189">
        <f t="shared" si="3"/>
        <v>0.6906700062617408</v>
      </c>
      <c r="H56" s="88">
        <f t="shared" si="5"/>
        <v>494</v>
      </c>
      <c r="I56" s="2"/>
      <c r="J56" s="2"/>
      <c r="L56" s="2"/>
    </row>
    <row r="57" spans="1:12" ht="13.5" thickBot="1" x14ac:dyDescent="0.25">
      <c r="A57" s="69">
        <v>437</v>
      </c>
      <c r="B57" s="81" t="s">
        <v>49</v>
      </c>
      <c r="C57" s="208">
        <v>302</v>
      </c>
      <c r="D57" s="209">
        <v>302</v>
      </c>
      <c r="E57" s="210">
        <v>0</v>
      </c>
      <c r="F57" s="211">
        <v>591</v>
      </c>
      <c r="G57" s="195">
        <f t="shared" si="3"/>
        <v>0.51099830795262269</v>
      </c>
      <c r="H57" s="105">
        <f t="shared" si="5"/>
        <v>289</v>
      </c>
    </row>
    <row r="58" spans="1:12" ht="13.5" thickBot="1" x14ac:dyDescent="0.25">
      <c r="A58" s="139"/>
      <c r="B58" s="140" t="s">
        <v>55</v>
      </c>
      <c r="C58" s="108">
        <f>SUM(C49:C57)</f>
        <v>8316</v>
      </c>
      <c r="D58" s="109">
        <f t="shared" ref="D58:H58" si="6">SUM(D49:D57)</f>
        <v>8284</v>
      </c>
      <c r="E58" s="110">
        <f t="shared" si="6"/>
        <v>32</v>
      </c>
      <c r="F58" s="111">
        <f t="shared" si="6"/>
        <v>11782</v>
      </c>
      <c r="G58" s="192">
        <f t="shared" si="3"/>
        <v>0.7031064335426922</v>
      </c>
      <c r="H58" s="112">
        <f t="shared" si="6"/>
        <v>3498</v>
      </c>
    </row>
    <row r="59" spans="1:12" ht="13.5" thickBot="1" x14ac:dyDescent="0.25">
      <c r="A59" s="139"/>
      <c r="B59" s="140" t="s">
        <v>116</v>
      </c>
      <c r="C59" s="108">
        <f>SUM(C58,C48,C37,C24)</f>
        <v>46611</v>
      </c>
      <c r="D59" s="109">
        <f t="shared" ref="D59:H59" si="7">SUM(D58,D48,D37,D24)</f>
        <v>45252</v>
      </c>
      <c r="E59" s="110">
        <f t="shared" si="7"/>
        <v>1359</v>
      </c>
      <c r="F59" s="111">
        <f t="shared" si="7"/>
        <v>61705</v>
      </c>
      <c r="G59" s="192">
        <f t="shared" si="3"/>
        <v>0.73336034357021307</v>
      </c>
      <c r="H59" s="112">
        <f t="shared" si="7"/>
        <v>16455</v>
      </c>
    </row>
    <row r="61" spans="1:12" x14ac:dyDescent="0.2">
      <c r="A61" s="75"/>
      <c r="B61" s="75"/>
      <c r="C61" s="75"/>
      <c r="D61" s="75"/>
    </row>
    <row r="62" spans="1:12" x14ac:dyDescent="0.2">
      <c r="A62" s="75"/>
      <c r="B62" s="75"/>
      <c r="C62" s="75"/>
      <c r="D62" s="75"/>
    </row>
    <row r="63" spans="1:12" x14ac:dyDescent="0.2">
      <c r="A63" s="75"/>
      <c r="B63" s="75"/>
      <c r="C63" s="75"/>
      <c r="D63" s="75"/>
    </row>
    <row r="64" spans="1:12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62" zoomScaleNormal="62" workbookViewId="0">
      <pane ySplit="12" topLeftCell="A13" activePane="bottomLeft" state="frozen"/>
      <selection pane="bottomLeft" activeCell="I19" sqref="I19:N19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1.85546875" style="230" customWidth="1"/>
    <col min="4" max="4" width="10.85546875" style="230" customWidth="1"/>
    <col min="5" max="6" width="11.42578125" style="230" customWidth="1"/>
    <col min="7" max="7" width="12" style="230" customWidth="1"/>
    <col min="8" max="8" width="12.85546875" style="230" customWidth="1"/>
    <col min="9" max="16384" width="10.85546875" style="230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45078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3127</v>
      </c>
      <c r="D13" s="201">
        <v>2196</v>
      </c>
      <c r="E13" s="201">
        <v>5</v>
      </c>
      <c r="F13" s="201">
        <v>771</v>
      </c>
      <c r="G13" s="201">
        <v>3</v>
      </c>
      <c r="H13" s="65">
        <f t="shared" ref="H13:H25" si="0">C13-D13-E13-F13-G13</f>
        <v>152</v>
      </c>
    </row>
    <row r="14" spans="1:8" x14ac:dyDescent="0.2">
      <c r="A14" s="45">
        <v>115</v>
      </c>
      <c r="B14" s="67" t="s">
        <v>7</v>
      </c>
      <c r="C14" s="137">
        <v>1864</v>
      </c>
      <c r="D14" s="202">
        <v>1349</v>
      </c>
      <c r="E14" s="203">
        <v>0</v>
      </c>
      <c r="F14" s="202">
        <v>473</v>
      </c>
      <c r="G14" s="202">
        <v>0</v>
      </c>
      <c r="H14" s="148">
        <f t="shared" si="0"/>
        <v>42</v>
      </c>
    </row>
    <row r="15" spans="1:8" x14ac:dyDescent="0.2">
      <c r="A15" s="45">
        <v>116</v>
      </c>
      <c r="B15" s="67" t="s">
        <v>8</v>
      </c>
      <c r="C15" s="137">
        <v>2187</v>
      </c>
      <c r="D15" s="90">
        <v>1826</v>
      </c>
      <c r="E15" s="90">
        <v>0</v>
      </c>
      <c r="F15" s="90">
        <v>227</v>
      </c>
      <c r="G15" s="90">
        <v>59</v>
      </c>
      <c r="H15" s="148">
        <f t="shared" si="0"/>
        <v>75</v>
      </c>
    </row>
    <row r="16" spans="1:8" x14ac:dyDescent="0.2">
      <c r="A16" s="45">
        <v>117</v>
      </c>
      <c r="B16" s="67" t="s">
        <v>9</v>
      </c>
      <c r="C16" s="137">
        <v>2104</v>
      </c>
      <c r="D16" s="202">
        <v>982</v>
      </c>
      <c r="E16" s="202">
        <v>0</v>
      </c>
      <c r="F16" s="202">
        <v>884</v>
      </c>
      <c r="G16" s="202">
        <v>113</v>
      </c>
      <c r="H16" s="148">
        <f t="shared" si="0"/>
        <v>125</v>
      </c>
    </row>
    <row r="17" spans="1:13" x14ac:dyDescent="0.2">
      <c r="A17" s="45">
        <v>118</v>
      </c>
      <c r="B17" s="67" t="s">
        <v>10</v>
      </c>
      <c r="C17" s="93">
        <v>1941</v>
      </c>
      <c r="D17" s="90">
        <v>1796</v>
      </c>
      <c r="E17" s="149">
        <v>0</v>
      </c>
      <c r="F17" s="204">
        <v>7</v>
      </c>
      <c r="G17" s="204">
        <v>28</v>
      </c>
      <c r="H17" s="147">
        <f t="shared" si="0"/>
        <v>110</v>
      </c>
    </row>
    <row r="18" spans="1:13" x14ac:dyDescent="0.2">
      <c r="A18" s="45">
        <v>119</v>
      </c>
      <c r="B18" s="67" t="s">
        <v>11</v>
      </c>
      <c r="C18" s="144">
        <v>1674</v>
      </c>
      <c r="D18" s="145">
        <v>1437</v>
      </c>
      <c r="E18" s="145">
        <v>0</v>
      </c>
      <c r="F18" s="145">
        <v>60</v>
      </c>
      <c r="G18" s="145">
        <v>36</v>
      </c>
      <c r="H18" s="147">
        <f t="shared" si="0"/>
        <v>141</v>
      </c>
    </row>
    <row r="19" spans="1:13" x14ac:dyDescent="0.2">
      <c r="A19" s="45">
        <v>121</v>
      </c>
      <c r="B19" s="67" t="s">
        <v>99</v>
      </c>
      <c r="C19" s="137">
        <v>1406</v>
      </c>
      <c r="D19" s="90">
        <v>575</v>
      </c>
      <c r="E19" s="90">
        <v>0</v>
      </c>
      <c r="F19" s="90">
        <v>515</v>
      </c>
      <c r="G19" s="90">
        <v>210</v>
      </c>
      <c r="H19" s="148">
        <f t="shared" si="0"/>
        <v>106</v>
      </c>
    </row>
    <row r="20" spans="1:13" x14ac:dyDescent="0.2">
      <c r="A20" s="45">
        <v>125</v>
      </c>
      <c r="B20" s="67" t="s">
        <v>13</v>
      </c>
      <c r="C20" s="205">
        <v>1345</v>
      </c>
      <c r="D20" s="90">
        <v>1183</v>
      </c>
      <c r="E20" s="90">
        <v>0</v>
      </c>
      <c r="F20" s="90">
        <v>69</v>
      </c>
      <c r="G20" s="90">
        <v>6</v>
      </c>
      <c r="H20" s="148">
        <f t="shared" si="0"/>
        <v>87</v>
      </c>
    </row>
    <row r="21" spans="1:13" x14ac:dyDescent="0.2">
      <c r="A21" s="45">
        <v>126</v>
      </c>
      <c r="B21" s="67" t="s">
        <v>14</v>
      </c>
      <c r="C21" s="137">
        <v>570</v>
      </c>
      <c r="D21" s="90">
        <v>352</v>
      </c>
      <c r="E21" s="90">
        <v>0</v>
      </c>
      <c r="F21" s="90">
        <v>138</v>
      </c>
      <c r="G21" s="90">
        <v>7</v>
      </c>
      <c r="H21" s="148">
        <f t="shared" si="0"/>
        <v>73</v>
      </c>
    </row>
    <row r="22" spans="1:13" x14ac:dyDescent="0.2">
      <c r="A22" s="45">
        <v>127</v>
      </c>
      <c r="B22" s="67" t="s">
        <v>15</v>
      </c>
      <c r="C22" s="137">
        <v>1054</v>
      </c>
      <c r="D22" s="90">
        <v>810</v>
      </c>
      <c r="E22" s="90">
        <v>0</v>
      </c>
      <c r="F22" s="90">
        <v>178</v>
      </c>
      <c r="G22" s="90">
        <v>45</v>
      </c>
      <c r="H22" s="148">
        <f t="shared" si="0"/>
        <v>21</v>
      </c>
    </row>
    <row r="23" spans="1:13" x14ac:dyDescent="0.2">
      <c r="A23" s="45">
        <v>128</v>
      </c>
      <c r="B23" s="67" t="s">
        <v>16</v>
      </c>
      <c r="C23" s="137">
        <v>639</v>
      </c>
      <c r="D23" s="90">
        <v>452</v>
      </c>
      <c r="E23" s="90">
        <v>0</v>
      </c>
      <c r="F23" s="90">
        <v>115</v>
      </c>
      <c r="G23" s="90">
        <v>31</v>
      </c>
      <c r="H23" s="148">
        <f t="shared" si="0"/>
        <v>41</v>
      </c>
    </row>
    <row r="24" spans="1:13" x14ac:dyDescent="0.2">
      <c r="A24" s="45">
        <v>135</v>
      </c>
      <c r="B24" s="67" t="s">
        <v>17</v>
      </c>
      <c r="C24" s="137">
        <v>465</v>
      </c>
      <c r="D24" s="202">
        <v>275</v>
      </c>
      <c r="E24" s="202">
        <v>0</v>
      </c>
      <c r="F24" s="202">
        <v>187</v>
      </c>
      <c r="G24" s="90">
        <v>3</v>
      </c>
      <c r="H24" s="148">
        <f t="shared" si="0"/>
        <v>0</v>
      </c>
    </row>
    <row r="25" spans="1:13" ht="13.5" thickBot="1" x14ac:dyDescent="0.25">
      <c r="A25" s="45">
        <v>136</v>
      </c>
      <c r="B25" s="67" t="s">
        <v>18</v>
      </c>
      <c r="C25" s="198">
        <v>570</v>
      </c>
      <c r="D25" s="206">
        <v>84</v>
      </c>
      <c r="E25" s="206">
        <v>0</v>
      </c>
      <c r="F25" s="206">
        <v>430</v>
      </c>
      <c r="G25" s="206">
        <v>23</v>
      </c>
      <c r="H25" s="207">
        <f t="shared" si="0"/>
        <v>33</v>
      </c>
    </row>
    <row r="26" spans="1:13" ht="13.5" thickBot="1" x14ac:dyDescent="0.25">
      <c r="A26" s="151"/>
      <c r="B26" s="152" t="s">
        <v>58</v>
      </c>
      <c r="C26" s="153">
        <f t="shared" ref="C26:H26" si="1">SUM(C13:C25)</f>
        <v>18946</v>
      </c>
      <c r="D26" s="154">
        <f t="shared" si="1"/>
        <v>13317</v>
      </c>
      <c r="E26" s="154">
        <f t="shared" si="1"/>
        <v>5</v>
      </c>
      <c r="F26" s="154">
        <f t="shared" si="1"/>
        <v>4054</v>
      </c>
      <c r="G26" s="154">
        <f t="shared" si="1"/>
        <v>564</v>
      </c>
      <c r="H26" s="155">
        <f t="shared" si="1"/>
        <v>1006</v>
      </c>
    </row>
    <row r="27" spans="1:13" x14ac:dyDescent="0.2">
      <c r="A27" s="45">
        <v>211</v>
      </c>
      <c r="B27" s="67" t="s">
        <v>91</v>
      </c>
      <c r="C27" s="60">
        <v>571</v>
      </c>
      <c r="D27" s="143">
        <v>133</v>
      </c>
      <c r="E27" s="143">
        <v>0</v>
      </c>
      <c r="F27" s="143">
        <v>438</v>
      </c>
      <c r="G27" s="143">
        <v>0</v>
      </c>
      <c r="H27" s="47">
        <f>C27-D27-E27-F27-G27</f>
        <v>0</v>
      </c>
    </row>
    <row r="28" spans="1:13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3" x14ac:dyDescent="0.2">
      <c r="A29" s="45">
        <v>215</v>
      </c>
      <c r="B29" s="67" t="s">
        <v>93</v>
      </c>
      <c r="C29" s="156">
        <v>1069</v>
      </c>
      <c r="D29" s="157">
        <v>638</v>
      </c>
      <c r="E29" s="157">
        <v>15</v>
      </c>
      <c r="F29" s="157">
        <v>213</v>
      </c>
      <c r="G29" s="157">
        <v>47</v>
      </c>
      <c r="H29" s="147">
        <f t="shared" ref="H29:H59" si="2">C29-D29-E29-F29-G29</f>
        <v>156</v>
      </c>
      <c r="I29" s="2"/>
      <c r="J29" s="2"/>
    </row>
    <row r="30" spans="1:13" x14ac:dyDescent="0.2">
      <c r="A30" s="45">
        <v>216</v>
      </c>
      <c r="B30" s="67" t="s">
        <v>22</v>
      </c>
      <c r="C30" s="221">
        <v>763</v>
      </c>
      <c r="D30" s="220">
        <v>541</v>
      </c>
      <c r="E30" s="220">
        <v>0</v>
      </c>
      <c r="F30" s="220">
        <v>0</v>
      </c>
      <c r="G30" s="220">
        <v>51</v>
      </c>
      <c r="H30" s="147">
        <f t="shared" si="2"/>
        <v>171</v>
      </c>
      <c r="I30" s="2"/>
    </row>
    <row r="31" spans="1:13" x14ac:dyDescent="0.2">
      <c r="A31" s="45">
        <v>221</v>
      </c>
      <c r="B31" s="67" t="s">
        <v>94</v>
      </c>
      <c r="C31" s="221">
        <v>202</v>
      </c>
      <c r="D31" s="220">
        <v>31</v>
      </c>
      <c r="E31" s="220">
        <v>0</v>
      </c>
      <c r="F31" s="220">
        <v>158</v>
      </c>
      <c r="G31" s="220">
        <v>5</v>
      </c>
      <c r="H31" s="147">
        <f t="shared" si="2"/>
        <v>8</v>
      </c>
    </row>
    <row r="32" spans="1:13" x14ac:dyDescent="0.2">
      <c r="A32" s="45">
        <v>222</v>
      </c>
      <c r="B32" s="67" t="s">
        <v>95</v>
      </c>
      <c r="C32" s="221">
        <v>1276</v>
      </c>
      <c r="D32" s="220">
        <v>774</v>
      </c>
      <c r="E32" s="220">
        <v>0</v>
      </c>
      <c r="F32" s="220">
        <v>288</v>
      </c>
      <c r="G32" s="220">
        <v>115</v>
      </c>
      <c r="H32" s="147">
        <f t="shared" si="2"/>
        <v>99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982</v>
      </c>
      <c r="D33" s="149">
        <v>494</v>
      </c>
      <c r="E33" s="149">
        <v>0</v>
      </c>
      <c r="F33" s="149">
        <v>395</v>
      </c>
      <c r="G33" s="149">
        <v>60</v>
      </c>
      <c r="H33" s="147">
        <f t="shared" si="2"/>
        <v>33</v>
      </c>
      <c r="I33" s="2"/>
    </row>
    <row r="34" spans="1:15" x14ac:dyDescent="0.2">
      <c r="A34" s="45">
        <v>226</v>
      </c>
      <c r="B34" s="67" t="s">
        <v>26</v>
      </c>
      <c r="C34" s="156">
        <v>1820</v>
      </c>
      <c r="D34" s="157">
        <v>961</v>
      </c>
      <c r="E34" s="157">
        <v>0</v>
      </c>
      <c r="F34" s="157">
        <v>676</v>
      </c>
      <c r="G34" s="157">
        <v>45</v>
      </c>
      <c r="H34" s="160">
        <f t="shared" si="2"/>
        <v>138</v>
      </c>
      <c r="I34" s="2"/>
      <c r="J34" s="2"/>
    </row>
    <row r="35" spans="1:15" x14ac:dyDescent="0.2">
      <c r="A35" s="45">
        <v>231</v>
      </c>
      <c r="B35" s="67" t="s">
        <v>96</v>
      </c>
      <c r="C35" s="221">
        <v>455</v>
      </c>
      <c r="D35" s="220">
        <v>413</v>
      </c>
      <c r="E35" s="220">
        <v>0</v>
      </c>
      <c r="F35" s="220">
        <v>42</v>
      </c>
      <c r="G35" s="220">
        <v>0</v>
      </c>
      <c r="H35" s="147">
        <f t="shared" si="2"/>
        <v>0</v>
      </c>
    </row>
    <row r="36" spans="1:15" x14ac:dyDescent="0.2">
      <c r="A36" s="45">
        <v>235</v>
      </c>
      <c r="B36" s="67" t="s">
        <v>28</v>
      </c>
      <c r="C36" s="137">
        <v>825</v>
      </c>
      <c r="D36" s="90">
        <v>408</v>
      </c>
      <c r="E36" s="90">
        <v>0</v>
      </c>
      <c r="F36" s="90">
        <v>291</v>
      </c>
      <c r="G36" s="90">
        <v>61</v>
      </c>
      <c r="H36" s="148">
        <f t="shared" si="2"/>
        <v>65</v>
      </c>
      <c r="I36" s="232"/>
    </row>
    <row r="37" spans="1:15" x14ac:dyDescent="0.2">
      <c r="A37" s="45">
        <v>236</v>
      </c>
      <c r="B37" s="67" t="s">
        <v>29</v>
      </c>
      <c r="C37" s="144">
        <v>763</v>
      </c>
      <c r="D37" s="145">
        <v>581</v>
      </c>
      <c r="E37" s="145">
        <v>0</v>
      </c>
      <c r="F37" s="145">
        <v>122</v>
      </c>
      <c r="G37" s="145">
        <v>20</v>
      </c>
      <c r="H37" s="147">
        <f t="shared" si="2"/>
        <v>40</v>
      </c>
    </row>
    <row r="38" spans="1:15" ht="13.5" thickBot="1" x14ac:dyDescent="0.25">
      <c r="A38" s="45">
        <v>237</v>
      </c>
      <c r="B38" s="67" t="s">
        <v>30</v>
      </c>
      <c r="C38" s="198">
        <v>709</v>
      </c>
      <c r="D38" s="199">
        <v>452</v>
      </c>
      <c r="E38" s="199">
        <v>0</v>
      </c>
      <c r="F38" s="199">
        <v>32</v>
      </c>
      <c r="G38" s="197">
        <v>93</v>
      </c>
      <c r="H38" s="48">
        <f t="shared" si="2"/>
        <v>132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9435</v>
      </c>
      <c r="D39" s="154">
        <f t="shared" si="3"/>
        <v>5426</v>
      </c>
      <c r="E39" s="154">
        <f t="shared" si="3"/>
        <v>15</v>
      </c>
      <c r="F39" s="154">
        <f t="shared" si="3"/>
        <v>2655</v>
      </c>
      <c r="G39" s="154">
        <f t="shared" si="3"/>
        <v>497</v>
      </c>
      <c r="H39" s="155">
        <f t="shared" si="3"/>
        <v>842</v>
      </c>
    </row>
    <row r="40" spans="1:15" x14ac:dyDescent="0.2">
      <c r="A40" s="45">
        <v>311</v>
      </c>
      <c r="B40" s="67" t="s">
        <v>97</v>
      </c>
      <c r="C40" s="60">
        <v>448</v>
      </c>
      <c r="D40" s="143">
        <v>66</v>
      </c>
      <c r="E40" s="143">
        <v>0</v>
      </c>
      <c r="F40" s="143">
        <v>382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1193</v>
      </c>
      <c r="D41" s="149">
        <v>979</v>
      </c>
      <c r="E41" s="149">
        <v>0</v>
      </c>
      <c r="F41" s="149">
        <v>179</v>
      </c>
      <c r="G41" s="149">
        <v>0</v>
      </c>
      <c r="H41" s="147">
        <f t="shared" si="2"/>
        <v>35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843</v>
      </c>
      <c r="D42" s="149">
        <v>601</v>
      </c>
      <c r="E42" s="149">
        <v>0</v>
      </c>
      <c r="F42" s="149">
        <v>85</v>
      </c>
      <c r="G42" s="149">
        <v>19</v>
      </c>
      <c r="H42" s="147">
        <f t="shared" si="2"/>
        <v>138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1796</v>
      </c>
      <c r="D43" s="220">
        <v>1533</v>
      </c>
      <c r="E43" s="220">
        <v>0</v>
      </c>
      <c r="F43" s="220">
        <v>186</v>
      </c>
      <c r="G43" s="220">
        <v>54</v>
      </c>
      <c r="H43" s="148">
        <f t="shared" si="2"/>
        <v>23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816</v>
      </c>
      <c r="D44" s="149">
        <v>455</v>
      </c>
      <c r="E44" s="149">
        <v>0</v>
      </c>
      <c r="F44" s="149">
        <v>333</v>
      </c>
      <c r="G44" s="149">
        <v>24</v>
      </c>
      <c r="H44" s="148">
        <f t="shared" si="2"/>
        <v>4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825</v>
      </c>
      <c r="D45" s="149">
        <v>515</v>
      </c>
      <c r="E45" s="149">
        <v>0</v>
      </c>
      <c r="F45" s="149">
        <v>232</v>
      </c>
      <c r="G45" s="149">
        <v>24</v>
      </c>
      <c r="H45" s="147">
        <f t="shared" si="2"/>
        <v>54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549</v>
      </c>
      <c r="D46" s="90">
        <v>470</v>
      </c>
      <c r="E46" s="149">
        <v>0</v>
      </c>
      <c r="F46" s="149">
        <v>2</v>
      </c>
      <c r="G46" s="149">
        <v>35</v>
      </c>
      <c r="H46" s="147">
        <f t="shared" si="2"/>
        <v>42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1517</v>
      </c>
      <c r="D47" s="145">
        <v>951</v>
      </c>
      <c r="E47" s="145">
        <v>0</v>
      </c>
      <c r="F47" s="145">
        <v>395</v>
      </c>
      <c r="G47" s="145">
        <v>74</v>
      </c>
      <c r="H47" s="147">
        <f t="shared" si="2"/>
        <v>97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1280</v>
      </c>
      <c r="D48" s="149">
        <v>774</v>
      </c>
      <c r="E48" s="149">
        <v>0</v>
      </c>
      <c r="F48" s="149">
        <v>427</v>
      </c>
      <c r="G48" s="149">
        <v>0</v>
      </c>
      <c r="H48" s="147">
        <f t="shared" si="2"/>
        <v>79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647</v>
      </c>
      <c r="D49" s="197">
        <v>599</v>
      </c>
      <c r="E49" s="197">
        <v>0</v>
      </c>
      <c r="F49" s="197">
        <v>14</v>
      </c>
      <c r="G49" s="197">
        <v>19</v>
      </c>
      <c r="H49" s="48">
        <f t="shared" si="2"/>
        <v>15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9914</v>
      </c>
      <c r="D50" s="154">
        <f t="shared" ref="D50:H50" si="4">SUM(D40:D49)</f>
        <v>6943</v>
      </c>
      <c r="E50" s="154">
        <f t="shared" si="4"/>
        <v>0</v>
      </c>
      <c r="F50" s="154">
        <f t="shared" si="4"/>
        <v>2235</v>
      </c>
      <c r="G50" s="154">
        <f t="shared" si="4"/>
        <v>249</v>
      </c>
      <c r="H50" s="155">
        <f t="shared" si="4"/>
        <v>487</v>
      </c>
    </row>
    <row r="51" spans="1:15" x14ac:dyDescent="0.2">
      <c r="A51" s="45">
        <v>415</v>
      </c>
      <c r="B51" s="67" t="s">
        <v>41</v>
      </c>
      <c r="C51" s="60">
        <v>1256</v>
      </c>
      <c r="D51" s="143">
        <v>804</v>
      </c>
      <c r="E51" s="143">
        <v>0</v>
      </c>
      <c r="F51" s="143">
        <v>315</v>
      </c>
      <c r="G51" s="143">
        <v>72</v>
      </c>
      <c r="H51" s="47">
        <f t="shared" si="2"/>
        <v>65</v>
      </c>
      <c r="I51" s="2"/>
    </row>
    <row r="52" spans="1:15" x14ac:dyDescent="0.2">
      <c r="A52" s="45">
        <v>416</v>
      </c>
      <c r="B52" s="67" t="s">
        <v>42</v>
      </c>
      <c r="C52" s="221">
        <v>820</v>
      </c>
      <c r="D52" s="220">
        <v>491</v>
      </c>
      <c r="E52" s="220">
        <v>0</v>
      </c>
      <c r="F52" s="220">
        <v>329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492</v>
      </c>
      <c r="D53" s="163">
        <v>405</v>
      </c>
      <c r="E53" s="220">
        <v>0</v>
      </c>
      <c r="F53" s="220">
        <v>87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715</v>
      </c>
      <c r="D54" s="149">
        <v>403</v>
      </c>
      <c r="E54" s="149">
        <v>0</v>
      </c>
      <c r="F54" s="149">
        <v>312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1157</v>
      </c>
      <c r="D55" s="149">
        <v>683</v>
      </c>
      <c r="E55" s="149">
        <v>0</v>
      </c>
      <c r="F55" s="149">
        <v>285</v>
      </c>
      <c r="G55" s="149">
        <v>148</v>
      </c>
      <c r="H55" s="147">
        <f t="shared" si="2"/>
        <v>41</v>
      </c>
      <c r="I55" s="2"/>
    </row>
    <row r="56" spans="1:15" x14ac:dyDescent="0.2">
      <c r="A56" s="45">
        <v>426</v>
      </c>
      <c r="B56" s="67" t="s">
        <v>46</v>
      </c>
      <c r="C56" s="221">
        <v>1430</v>
      </c>
      <c r="D56" s="220">
        <v>675</v>
      </c>
      <c r="E56" s="220">
        <v>0</v>
      </c>
      <c r="F56" s="220">
        <v>577</v>
      </c>
      <c r="G56" s="220">
        <v>94</v>
      </c>
      <c r="H56" s="147">
        <f t="shared" si="2"/>
        <v>84</v>
      </c>
      <c r="I56" s="2"/>
    </row>
    <row r="57" spans="1:15" x14ac:dyDescent="0.2">
      <c r="A57" s="45">
        <v>435</v>
      </c>
      <c r="B57" s="67" t="s">
        <v>47</v>
      </c>
      <c r="C57" s="144">
        <v>1039</v>
      </c>
      <c r="D57" s="149">
        <v>690</v>
      </c>
      <c r="E57" s="149">
        <v>0</v>
      </c>
      <c r="F57" s="149">
        <v>229</v>
      </c>
      <c r="G57" s="149">
        <v>17</v>
      </c>
      <c r="H57" s="147">
        <f t="shared" si="2"/>
        <v>103</v>
      </c>
      <c r="I57" s="2"/>
    </row>
    <row r="58" spans="1:15" x14ac:dyDescent="0.2">
      <c r="A58" s="45">
        <v>436</v>
      </c>
      <c r="B58" s="67" t="s">
        <v>48</v>
      </c>
      <c r="C58" s="144">
        <v>1105</v>
      </c>
      <c r="D58" s="149">
        <v>809</v>
      </c>
      <c r="E58" s="149">
        <v>0</v>
      </c>
      <c r="F58" s="90">
        <v>234</v>
      </c>
      <c r="G58" s="149">
        <v>46</v>
      </c>
      <c r="H58" s="147">
        <f t="shared" si="2"/>
        <v>16</v>
      </c>
      <c r="I58" s="2"/>
    </row>
    <row r="59" spans="1:15" ht="13.5" thickBot="1" x14ac:dyDescent="0.25">
      <c r="A59" s="45">
        <v>437</v>
      </c>
      <c r="B59" s="67" t="s">
        <v>49</v>
      </c>
      <c r="C59" s="68">
        <v>302</v>
      </c>
      <c r="D59" s="197">
        <v>81</v>
      </c>
      <c r="E59" s="197">
        <v>0</v>
      </c>
      <c r="F59" s="197">
        <v>190</v>
      </c>
      <c r="G59" s="197">
        <v>20</v>
      </c>
      <c r="H59" s="48">
        <f t="shared" si="2"/>
        <v>11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8316</v>
      </c>
      <c r="D60" s="154">
        <f t="shared" si="5"/>
        <v>5041</v>
      </c>
      <c r="E60" s="154">
        <f t="shared" si="5"/>
        <v>0</v>
      </c>
      <c r="F60" s="154">
        <f t="shared" si="5"/>
        <v>2558</v>
      </c>
      <c r="G60" s="154">
        <f t="shared" si="5"/>
        <v>397</v>
      </c>
      <c r="H60" s="155">
        <f t="shared" si="5"/>
        <v>320</v>
      </c>
    </row>
    <row r="61" spans="1:15" ht="13.5" thickBot="1" x14ac:dyDescent="0.25">
      <c r="A61" s="164"/>
      <c r="B61" s="152" t="s">
        <v>116</v>
      </c>
      <c r="C61" s="153">
        <f>SUM(C60,C50,C39,C26)</f>
        <v>46611</v>
      </c>
      <c r="D61" s="154">
        <f t="shared" ref="D61:H61" si="6">SUM(D60,D50,D39,D26)</f>
        <v>30727</v>
      </c>
      <c r="E61" s="154">
        <f t="shared" si="6"/>
        <v>20</v>
      </c>
      <c r="F61" s="154">
        <f t="shared" si="6"/>
        <v>11502</v>
      </c>
      <c r="G61" s="154">
        <f t="shared" si="6"/>
        <v>1707</v>
      </c>
      <c r="H61" s="155">
        <f t="shared" si="6"/>
        <v>2655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s="166" customFormat="1" x14ac:dyDescent="0.2">
      <c r="C63" s="167">
        <f t="shared" ref="C63:H63" si="7">SUM(C60,C50,C39,C26)</f>
        <v>46611</v>
      </c>
      <c r="D63" s="167">
        <f t="shared" si="7"/>
        <v>30727</v>
      </c>
      <c r="E63" s="166">
        <f t="shared" si="7"/>
        <v>20</v>
      </c>
      <c r="F63" s="166">
        <f t="shared" si="7"/>
        <v>11502</v>
      </c>
      <c r="G63" s="166">
        <f t="shared" si="7"/>
        <v>1707</v>
      </c>
      <c r="H63" s="166">
        <f t="shared" si="7"/>
        <v>2655</v>
      </c>
    </row>
    <row r="64" spans="1:15" s="166" customFormat="1" x14ac:dyDescent="0.2"/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65" zoomScaleNormal="65" workbookViewId="0">
      <pane ySplit="10" topLeftCell="A11" activePane="bottomLeft" state="frozen"/>
      <selection pane="bottomLeft" activeCell="I11" sqref="I11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4.42578125" style="230" customWidth="1"/>
    <col min="4" max="4" width="12.85546875" style="230" customWidth="1"/>
    <col min="5" max="5" width="13.42578125" style="230" customWidth="1"/>
    <col min="6" max="8" width="12.85546875" style="230" customWidth="1"/>
    <col min="9" max="16384" width="10.85546875" style="230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45108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36"/>
      <c r="B8" s="236"/>
      <c r="C8" s="236"/>
      <c r="D8" s="236"/>
      <c r="E8" s="236"/>
      <c r="F8" s="236"/>
      <c r="G8" s="236"/>
      <c r="H8" s="236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3250</v>
      </c>
      <c r="D11" s="213">
        <v>3250</v>
      </c>
      <c r="E11" s="214">
        <v>0</v>
      </c>
      <c r="F11" s="215">
        <v>3982</v>
      </c>
      <c r="G11" s="186">
        <f>D11/F11</f>
        <v>0.8161727774987444</v>
      </c>
      <c r="H11" s="61">
        <f t="shared" ref="H11:H23" si="0">IF(D11&gt;F11,"0",F11-D11)</f>
        <v>732</v>
      </c>
    </row>
    <row r="12" spans="1:9" x14ac:dyDescent="0.2">
      <c r="A12" s="69">
        <v>115</v>
      </c>
      <c r="B12" s="81" t="s">
        <v>7</v>
      </c>
      <c r="C12" s="84">
        <v>1768</v>
      </c>
      <c r="D12" s="85">
        <v>1768</v>
      </c>
      <c r="E12" s="86">
        <v>0</v>
      </c>
      <c r="F12" s="87">
        <v>2625</v>
      </c>
      <c r="G12" s="187">
        <f t="shared" ref="G12:G25" si="1">D12/F12</f>
        <v>0.67352380952380952</v>
      </c>
      <c r="H12" s="88">
        <f t="shared" si="0"/>
        <v>857</v>
      </c>
    </row>
    <row r="13" spans="1:9" x14ac:dyDescent="0.2">
      <c r="A13" s="69">
        <v>116</v>
      </c>
      <c r="B13" s="81" t="s">
        <v>8</v>
      </c>
      <c r="C13" s="89">
        <v>2282</v>
      </c>
      <c r="D13" s="90">
        <v>2229</v>
      </c>
      <c r="E13" s="91">
        <v>53</v>
      </c>
      <c r="F13" s="92">
        <v>2878</v>
      </c>
      <c r="G13" s="188">
        <f t="shared" si="1"/>
        <v>0.77449617790132042</v>
      </c>
      <c r="H13" s="88">
        <f t="shared" si="0"/>
        <v>649</v>
      </c>
    </row>
    <row r="14" spans="1:9" x14ac:dyDescent="0.2">
      <c r="A14" s="69">
        <v>117</v>
      </c>
      <c r="B14" s="81" t="s">
        <v>9</v>
      </c>
      <c r="C14" s="84">
        <v>2094</v>
      </c>
      <c r="D14" s="85">
        <v>2075</v>
      </c>
      <c r="E14" s="86">
        <v>19</v>
      </c>
      <c r="F14" s="87">
        <v>2905</v>
      </c>
      <c r="G14" s="187">
        <f t="shared" si="1"/>
        <v>0.7142857142857143</v>
      </c>
      <c r="H14" s="88">
        <f t="shared" si="0"/>
        <v>830</v>
      </c>
    </row>
    <row r="15" spans="1:9" x14ac:dyDescent="0.2">
      <c r="A15" s="69">
        <v>118</v>
      </c>
      <c r="B15" s="81" t="s">
        <v>10</v>
      </c>
      <c r="C15" s="93">
        <v>1978</v>
      </c>
      <c r="D15" s="94">
        <v>1978</v>
      </c>
      <c r="E15" s="95">
        <v>0</v>
      </c>
      <c r="F15" s="96">
        <v>2657</v>
      </c>
      <c r="G15" s="189">
        <f t="shared" si="1"/>
        <v>0.74444862627022956</v>
      </c>
      <c r="H15" s="88">
        <f t="shared" si="0"/>
        <v>679</v>
      </c>
    </row>
    <row r="16" spans="1:9" x14ac:dyDescent="0.2">
      <c r="A16" s="69">
        <v>119</v>
      </c>
      <c r="B16" s="81" t="s">
        <v>11</v>
      </c>
      <c r="C16" s="93">
        <v>1748</v>
      </c>
      <c r="D16" s="94">
        <v>1748</v>
      </c>
      <c r="E16" s="95">
        <v>0</v>
      </c>
      <c r="F16" s="96">
        <v>2256</v>
      </c>
      <c r="G16" s="189">
        <f t="shared" si="1"/>
        <v>0.77482269503546097</v>
      </c>
      <c r="H16" s="88">
        <f t="shared" si="0"/>
        <v>508</v>
      </c>
    </row>
    <row r="17" spans="1:14" x14ac:dyDescent="0.2">
      <c r="A17" s="69">
        <v>121</v>
      </c>
      <c r="B17" s="81" t="s">
        <v>99</v>
      </c>
      <c r="C17" s="93">
        <v>629</v>
      </c>
      <c r="D17" s="94">
        <v>629</v>
      </c>
      <c r="E17" s="95">
        <v>0</v>
      </c>
      <c r="F17" s="96">
        <v>751</v>
      </c>
      <c r="G17" s="189">
        <f t="shared" si="1"/>
        <v>0.83754993342210382</v>
      </c>
      <c r="H17" s="88">
        <f t="shared" si="0"/>
        <v>122</v>
      </c>
    </row>
    <row r="18" spans="1:14" x14ac:dyDescent="0.2">
      <c r="A18" s="69">
        <v>125</v>
      </c>
      <c r="B18" s="81" t="s">
        <v>13</v>
      </c>
      <c r="C18" s="97">
        <v>1377</v>
      </c>
      <c r="D18" s="98">
        <v>1377</v>
      </c>
      <c r="E18" s="91">
        <v>0</v>
      </c>
      <c r="F18" s="99">
        <v>1620</v>
      </c>
      <c r="G18" s="190">
        <f t="shared" si="1"/>
        <v>0.85</v>
      </c>
      <c r="H18" s="88">
        <f t="shared" si="0"/>
        <v>243</v>
      </c>
    </row>
    <row r="19" spans="1:14" x14ac:dyDescent="0.2">
      <c r="A19" s="69">
        <v>126</v>
      </c>
      <c r="B19" s="81" t="s">
        <v>14</v>
      </c>
      <c r="C19" s="93">
        <v>578</v>
      </c>
      <c r="D19" s="94">
        <v>577</v>
      </c>
      <c r="E19" s="95">
        <v>1</v>
      </c>
      <c r="F19" s="96">
        <v>763</v>
      </c>
      <c r="G19" s="189">
        <f t="shared" si="1"/>
        <v>0.75622542595019659</v>
      </c>
      <c r="H19" s="88">
        <f t="shared" si="0"/>
        <v>186</v>
      </c>
    </row>
    <row r="20" spans="1:14" x14ac:dyDescent="0.2">
      <c r="A20" s="69">
        <v>127</v>
      </c>
      <c r="B20" s="81" t="s">
        <v>15</v>
      </c>
      <c r="C20" s="93">
        <v>1066</v>
      </c>
      <c r="D20" s="94">
        <v>1066</v>
      </c>
      <c r="E20" s="95">
        <v>0</v>
      </c>
      <c r="F20" s="96">
        <v>1533</v>
      </c>
      <c r="G20" s="189">
        <f t="shared" si="1"/>
        <v>0.69536855838225697</v>
      </c>
      <c r="H20" s="88">
        <f t="shared" si="0"/>
        <v>467</v>
      </c>
    </row>
    <row r="21" spans="1:14" x14ac:dyDescent="0.2">
      <c r="A21" s="69">
        <v>128</v>
      </c>
      <c r="B21" s="81" t="s">
        <v>16</v>
      </c>
      <c r="C21" s="100">
        <v>658</v>
      </c>
      <c r="D21" s="94">
        <v>657</v>
      </c>
      <c r="E21" s="95">
        <v>1</v>
      </c>
      <c r="F21" s="96">
        <v>777</v>
      </c>
      <c r="G21" s="189">
        <f t="shared" si="1"/>
        <v>0.84555984555984554</v>
      </c>
      <c r="H21" s="88">
        <f t="shared" si="0"/>
        <v>120</v>
      </c>
    </row>
    <row r="22" spans="1:14" x14ac:dyDescent="0.2">
      <c r="A22" s="69">
        <v>135</v>
      </c>
      <c r="B22" s="81" t="s">
        <v>17</v>
      </c>
      <c r="C22" s="84">
        <v>470</v>
      </c>
      <c r="D22" s="85">
        <v>470</v>
      </c>
      <c r="E22" s="86">
        <v>0</v>
      </c>
      <c r="F22" s="87">
        <v>820</v>
      </c>
      <c r="G22" s="187">
        <f t="shared" si="1"/>
        <v>0.57317073170731703</v>
      </c>
      <c r="H22" s="88">
        <f t="shared" si="0"/>
        <v>350</v>
      </c>
    </row>
    <row r="23" spans="1:14" ht="13.5" thickBot="1" x14ac:dyDescent="0.25">
      <c r="A23" s="69">
        <v>136</v>
      </c>
      <c r="B23" s="81" t="s">
        <v>18</v>
      </c>
      <c r="C23" s="101">
        <v>594</v>
      </c>
      <c r="D23" s="102">
        <v>594</v>
      </c>
      <c r="E23" s="103">
        <v>0</v>
      </c>
      <c r="F23" s="104">
        <v>1149</v>
      </c>
      <c r="G23" s="191">
        <f t="shared" si="1"/>
        <v>0.51697127937336818</v>
      </c>
      <c r="H23" s="105">
        <f t="shared" si="0"/>
        <v>555</v>
      </c>
    </row>
    <row r="24" spans="1:14" ht="13.5" thickBot="1" x14ac:dyDescent="0.25">
      <c r="A24" s="106"/>
      <c r="B24" s="107" t="s">
        <v>58</v>
      </c>
      <c r="C24" s="108">
        <f>SUM(C11:C23)</f>
        <v>18492</v>
      </c>
      <c r="D24" s="109">
        <f>SUM(D11:D23)</f>
        <v>18418</v>
      </c>
      <c r="E24" s="110">
        <f>SUM(E11:E23)</f>
        <v>74</v>
      </c>
      <c r="F24" s="111">
        <f>SUM(F11:F23)</f>
        <v>24716</v>
      </c>
      <c r="G24" s="192">
        <f t="shared" si="1"/>
        <v>0.74518530506554459</v>
      </c>
      <c r="H24" s="112">
        <f>SUM(H11:H23)</f>
        <v>6298</v>
      </c>
    </row>
    <row r="25" spans="1:14" x14ac:dyDescent="0.2">
      <c r="A25" s="69">
        <v>211</v>
      </c>
      <c r="B25" s="81" t="s">
        <v>91</v>
      </c>
      <c r="C25" s="212">
        <v>566</v>
      </c>
      <c r="D25" s="213">
        <v>566</v>
      </c>
      <c r="E25" s="214">
        <v>0</v>
      </c>
      <c r="F25" s="215">
        <v>627</v>
      </c>
      <c r="G25" s="186">
        <f t="shared" si="1"/>
        <v>0.90271132376395535</v>
      </c>
      <c r="H25" s="61">
        <f t="shared" ref="H25:H36" si="2">IF(D25&gt;F25,"0",F25-D25)</f>
        <v>61</v>
      </c>
    </row>
    <row r="26" spans="1:14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4" x14ac:dyDescent="0.2">
      <c r="A27" s="69">
        <v>215</v>
      </c>
      <c r="B27" s="81" t="s">
        <v>93</v>
      </c>
      <c r="C27" s="93">
        <v>1115</v>
      </c>
      <c r="D27" s="94">
        <v>1115</v>
      </c>
      <c r="E27" s="95">
        <v>0</v>
      </c>
      <c r="F27" s="96">
        <v>1132</v>
      </c>
      <c r="G27" s="189">
        <f t="shared" ref="G27:G59" si="3">D27/F27</f>
        <v>0.98498233215547704</v>
      </c>
      <c r="H27" s="88">
        <f t="shared" si="2"/>
        <v>17</v>
      </c>
      <c r="I27" s="2"/>
      <c r="J27" s="2"/>
      <c r="K27" s="2"/>
      <c r="L27" s="2"/>
      <c r="M27" s="2"/>
    </row>
    <row r="28" spans="1:14" x14ac:dyDescent="0.2">
      <c r="A28" s="69">
        <v>216</v>
      </c>
      <c r="B28" s="81" t="s">
        <v>22</v>
      </c>
      <c r="C28" s="113">
        <v>788</v>
      </c>
      <c r="D28" s="216">
        <v>788</v>
      </c>
      <c r="E28" s="218">
        <v>0</v>
      </c>
      <c r="F28" s="219">
        <v>1396</v>
      </c>
      <c r="G28" s="193">
        <f t="shared" si="3"/>
        <v>0.5644699140401146</v>
      </c>
      <c r="H28" s="88">
        <f t="shared" si="2"/>
        <v>608</v>
      </c>
      <c r="I28" s="2"/>
      <c r="J28" s="2"/>
      <c r="L28" s="2"/>
      <c r="M28" s="2"/>
    </row>
    <row r="29" spans="1:14" x14ac:dyDescent="0.2">
      <c r="A29" s="69">
        <v>221</v>
      </c>
      <c r="B29" s="81" t="s">
        <v>94</v>
      </c>
      <c r="C29" s="113">
        <v>177</v>
      </c>
      <c r="D29" s="216">
        <v>177</v>
      </c>
      <c r="E29" s="218">
        <v>0</v>
      </c>
      <c r="F29" s="219">
        <v>258</v>
      </c>
      <c r="G29" s="193">
        <f t="shared" si="3"/>
        <v>0.68604651162790697</v>
      </c>
      <c r="H29" s="88">
        <f t="shared" si="2"/>
        <v>81</v>
      </c>
    </row>
    <row r="30" spans="1:14" x14ac:dyDescent="0.2">
      <c r="A30" s="69">
        <v>222</v>
      </c>
      <c r="B30" s="81" t="s">
        <v>95</v>
      </c>
      <c r="C30" s="217">
        <v>1320</v>
      </c>
      <c r="D30" s="216">
        <v>1063</v>
      </c>
      <c r="E30" s="218">
        <v>257</v>
      </c>
      <c r="F30" s="219">
        <v>1255</v>
      </c>
      <c r="G30" s="193">
        <f t="shared" si="3"/>
        <v>0.84701195219123504</v>
      </c>
      <c r="H30" s="88">
        <f t="shared" si="2"/>
        <v>192</v>
      </c>
      <c r="I30" s="2"/>
      <c r="J30" s="2"/>
      <c r="K30" s="2"/>
      <c r="L30" s="2"/>
      <c r="N30" s="2"/>
    </row>
    <row r="31" spans="1:14" x14ac:dyDescent="0.2">
      <c r="A31" s="69">
        <v>225</v>
      </c>
      <c r="B31" s="81" t="s">
        <v>25</v>
      </c>
      <c r="C31" s="93">
        <v>987</v>
      </c>
      <c r="D31" s="94">
        <v>704</v>
      </c>
      <c r="E31" s="95">
        <v>283</v>
      </c>
      <c r="F31" s="96">
        <v>924</v>
      </c>
      <c r="G31" s="189">
        <f t="shared" si="3"/>
        <v>0.76190476190476186</v>
      </c>
      <c r="H31" s="88">
        <f t="shared" si="2"/>
        <v>220</v>
      </c>
      <c r="I31" s="2"/>
      <c r="L31" s="2"/>
    </row>
    <row r="32" spans="1:14" x14ac:dyDescent="0.2">
      <c r="A32" s="69">
        <v>226</v>
      </c>
      <c r="B32" s="81" t="s">
        <v>26</v>
      </c>
      <c r="C32" s="93">
        <v>1834</v>
      </c>
      <c r="D32" s="94">
        <v>1834</v>
      </c>
      <c r="E32" s="95">
        <v>0</v>
      </c>
      <c r="F32" s="96">
        <v>2441</v>
      </c>
      <c r="G32" s="189">
        <f t="shared" si="3"/>
        <v>0.75133142154854571</v>
      </c>
      <c r="H32" s="225">
        <f t="shared" si="2"/>
        <v>607</v>
      </c>
      <c r="I32" s="226"/>
      <c r="J32" s="226"/>
      <c r="K32" s="226"/>
      <c r="L32" s="226"/>
      <c r="M32" s="231"/>
    </row>
    <row r="33" spans="1:14" x14ac:dyDescent="0.2">
      <c r="A33" s="69">
        <v>231</v>
      </c>
      <c r="B33" s="81" t="s">
        <v>96</v>
      </c>
      <c r="C33" s="123">
        <v>494</v>
      </c>
      <c r="D33" s="124">
        <v>494</v>
      </c>
      <c r="E33" s="125">
        <v>0</v>
      </c>
      <c r="F33" s="126">
        <v>874</v>
      </c>
      <c r="G33" s="194">
        <f t="shared" si="3"/>
        <v>0.56521739130434778</v>
      </c>
      <c r="H33" s="88">
        <f t="shared" si="2"/>
        <v>380</v>
      </c>
      <c r="L33" s="2"/>
    </row>
    <row r="34" spans="1:14" x14ac:dyDescent="0.2">
      <c r="A34" s="69">
        <v>235</v>
      </c>
      <c r="B34" s="81" t="s">
        <v>28</v>
      </c>
      <c r="C34" s="93">
        <v>815</v>
      </c>
      <c r="D34" s="94">
        <v>815</v>
      </c>
      <c r="E34" s="95">
        <v>0</v>
      </c>
      <c r="F34" s="96">
        <v>963</v>
      </c>
      <c r="G34" s="189">
        <f t="shared" si="3"/>
        <v>0.84631360332294914</v>
      </c>
      <c r="H34" s="88">
        <f t="shared" si="2"/>
        <v>148</v>
      </c>
      <c r="I34" s="232"/>
      <c r="J34" s="75"/>
      <c r="K34" s="75"/>
      <c r="L34" s="75"/>
      <c r="M34" s="75"/>
    </row>
    <row r="35" spans="1:14" x14ac:dyDescent="0.2">
      <c r="A35" s="69">
        <v>236</v>
      </c>
      <c r="B35" s="81" t="s">
        <v>29</v>
      </c>
      <c r="C35" s="84">
        <v>811</v>
      </c>
      <c r="D35" s="85">
        <v>474</v>
      </c>
      <c r="E35" s="86">
        <v>337</v>
      </c>
      <c r="F35" s="87">
        <v>889</v>
      </c>
      <c r="G35" s="187">
        <f t="shared" si="3"/>
        <v>0.53318335208098988</v>
      </c>
      <c r="H35" s="88">
        <f t="shared" si="2"/>
        <v>415</v>
      </c>
    </row>
    <row r="36" spans="1:14" ht="13.5" thickBot="1" x14ac:dyDescent="0.25">
      <c r="A36" s="69">
        <v>237</v>
      </c>
      <c r="B36" s="81" t="s">
        <v>30</v>
      </c>
      <c r="C36" s="208">
        <v>721</v>
      </c>
      <c r="D36" s="209">
        <v>373</v>
      </c>
      <c r="E36" s="210">
        <v>348</v>
      </c>
      <c r="F36" s="211">
        <v>434</v>
      </c>
      <c r="G36" s="195">
        <f t="shared" si="3"/>
        <v>0.85944700460829493</v>
      </c>
      <c r="H36" s="105">
        <f t="shared" si="2"/>
        <v>61</v>
      </c>
    </row>
    <row r="37" spans="1:14" ht="13.5" thickBot="1" x14ac:dyDescent="0.25">
      <c r="A37" s="106"/>
      <c r="B37" s="131" t="s">
        <v>57</v>
      </c>
      <c r="C37" s="108">
        <f>SUM(C25:C36)</f>
        <v>9628</v>
      </c>
      <c r="D37" s="109">
        <f>SUM(D25:D36)</f>
        <v>8403</v>
      </c>
      <c r="E37" s="110">
        <f>SUM(E25:E36)</f>
        <v>1225</v>
      </c>
      <c r="F37" s="111">
        <f>SUM(F25:F36)</f>
        <v>11193</v>
      </c>
      <c r="G37" s="192">
        <f t="shared" si="3"/>
        <v>0.75073706781023852</v>
      </c>
      <c r="H37" s="112">
        <f>SUM(H25:H36)</f>
        <v>2790</v>
      </c>
    </row>
    <row r="38" spans="1:14" x14ac:dyDescent="0.2">
      <c r="A38" s="69">
        <v>311</v>
      </c>
      <c r="B38" s="81" t="s">
        <v>97</v>
      </c>
      <c r="C38" s="212">
        <v>417</v>
      </c>
      <c r="D38" s="213">
        <v>381</v>
      </c>
      <c r="E38" s="214">
        <v>36</v>
      </c>
      <c r="F38" s="215">
        <v>387</v>
      </c>
      <c r="G38" s="186">
        <f t="shared" si="3"/>
        <v>0.98449612403100772</v>
      </c>
      <c r="H38" s="61">
        <f t="shared" ref="H38:H47" si="4">IF(D38&gt;F38,"0",F38-D38)</f>
        <v>6</v>
      </c>
      <c r="I38" s="174"/>
      <c r="J38" s="174"/>
      <c r="K38" s="174"/>
      <c r="L38" s="174"/>
      <c r="M38" s="174"/>
    </row>
    <row r="39" spans="1:14" x14ac:dyDescent="0.2">
      <c r="A39" s="69">
        <v>315</v>
      </c>
      <c r="B39" s="81" t="s">
        <v>32</v>
      </c>
      <c r="C39" s="93">
        <v>1189</v>
      </c>
      <c r="D39" s="94">
        <v>1189</v>
      </c>
      <c r="E39" s="95">
        <v>0</v>
      </c>
      <c r="F39" s="96">
        <v>1471</v>
      </c>
      <c r="G39" s="189">
        <f t="shared" si="3"/>
        <v>0.80829367777022432</v>
      </c>
      <c r="H39" s="88">
        <f t="shared" si="4"/>
        <v>282</v>
      </c>
      <c r="I39" s="174"/>
      <c r="J39" s="174"/>
      <c r="K39" s="174"/>
      <c r="L39" s="174"/>
      <c r="M39" s="174"/>
    </row>
    <row r="40" spans="1:14" x14ac:dyDescent="0.2">
      <c r="A40" s="69">
        <v>316</v>
      </c>
      <c r="B40" s="81" t="s">
        <v>33</v>
      </c>
      <c r="C40" s="113">
        <v>860</v>
      </c>
      <c r="D40" s="216">
        <v>860</v>
      </c>
      <c r="E40" s="218">
        <v>0</v>
      </c>
      <c r="F40" s="219">
        <v>926</v>
      </c>
      <c r="G40" s="193">
        <f t="shared" si="3"/>
        <v>0.92872570194384452</v>
      </c>
      <c r="H40" s="88">
        <f t="shared" si="4"/>
        <v>66</v>
      </c>
      <c r="I40" s="174"/>
      <c r="J40" s="174"/>
      <c r="K40" s="174"/>
      <c r="L40" s="174"/>
      <c r="M40" s="174"/>
    </row>
    <row r="41" spans="1:14" x14ac:dyDescent="0.2">
      <c r="A41" s="69">
        <v>317</v>
      </c>
      <c r="B41" s="81" t="s">
        <v>34</v>
      </c>
      <c r="C41" s="93">
        <v>1828</v>
      </c>
      <c r="D41" s="94">
        <v>1769</v>
      </c>
      <c r="E41" s="95">
        <v>59</v>
      </c>
      <c r="F41" s="96">
        <v>2439</v>
      </c>
      <c r="G41" s="189">
        <f t="shared" si="3"/>
        <v>0.72529725297252967</v>
      </c>
      <c r="H41" s="88">
        <f t="shared" si="4"/>
        <v>670</v>
      </c>
      <c r="I41" s="174"/>
      <c r="J41" s="174"/>
      <c r="K41" s="174"/>
      <c r="L41" s="174"/>
      <c r="M41" s="174"/>
    </row>
    <row r="42" spans="1:14" x14ac:dyDescent="0.2">
      <c r="A42" s="69">
        <v>325</v>
      </c>
      <c r="B42" s="81" t="s">
        <v>35</v>
      </c>
      <c r="C42" s="93">
        <v>823</v>
      </c>
      <c r="D42" s="94">
        <v>823</v>
      </c>
      <c r="E42" s="95">
        <v>0</v>
      </c>
      <c r="F42" s="96">
        <v>1250</v>
      </c>
      <c r="G42" s="189">
        <f t="shared" si="3"/>
        <v>0.65839999999999999</v>
      </c>
      <c r="H42" s="88">
        <f t="shared" si="4"/>
        <v>427</v>
      </c>
      <c r="I42" s="174"/>
      <c r="J42" s="174"/>
      <c r="K42" s="174"/>
      <c r="L42" s="174"/>
      <c r="M42" s="174"/>
    </row>
    <row r="43" spans="1:14" x14ac:dyDescent="0.2">
      <c r="A43" s="69">
        <v>326</v>
      </c>
      <c r="B43" s="81" t="s">
        <v>36</v>
      </c>
      <c r="C43" s="93">
        <v>908</v>
      </c>
      <c r="D43" s="94">
        <v>889</v>
      </c>
      <c r="E43" s="95">
        <v>19</v>
      </c>
      <c r="F43" s="96">
        <v>1119</v>
      </c>
      <c r="G43" s="189">
        <f t="shared" si="3"/>
        <v>0.79445933869526364</v>
      </c>
      <c r="H43" s="88">
        <f t="shared" si="4"/>
        <v>230</v>
      </c>
      <c r="I43" s="174"/>
      <c r="J43" s="174"/>
      <c r="K43" s="174"/>
      <c r="L43" s="174"/>
      <c r="M43" s="174"/>
    </row>
    <row r="44" spans="1:14" x14ac:dyDescent="0.2">
      <c r="A44" s="69">
        <v>327</v>
      </c>
      <c r="B44" s="81" t="s">
        <v>37</v>
      </c>
      <c r="C44" s="93">
        <v>580</v>
      </c>
      <c r="D44" s="94">
        <v>580</v>
      </c>
      <c r="E44" s="95">
        <v>0</v>
      </c>
      <c r="F44" s="96">
        <v>796</v>
      </c>
      <c r="G44" s="189">
        <f t="shared" si="3"/>
        <v>0.72864321608040206</v>
      </c>
      <c r="H44" s="88">
        <f t="shared" si="4"/>
        <v>216</v>
      </c>
      <c r="I44" s="174"/>
      <c r="J44" s="174"/>
      <c r="K44" s="174"/>
      <c r="L44" s="174"/>
      <c r="M44" s="174"/>
    </row>
    <row r="45" spans="1:14" x14ac:dyDescent="0.2">
      <c r="A45" s="69">
        <v>335</v>
      </c>
      <c r="B45" s="81" t="s">
        <v>38</v>
      </c>
      <c r="C45" s="132">
        <v>1522</v>
      </c>
      <c r="D45" s="133">
        <v>1522</v>
      </c>
      <c r="E45" s="134">
        <v>0</v>
      </c>
      <c r="F45" s="135">
        <v>2083</v>
      </c>
      <c r="G45" s="196">
        <f t="shared" si="3"/>
        <v>0.73067690830532883</v>
      </c>
      <c r="H45" s="136">
        <f t="shared" si="4"/>
        <v>561</v>
      </c>
      <c r="J45" s="174"/>
      <c r="K45" s="174"/>
      <c r="L45" s="174"/>
      <c r="M45" s="174"/>
      <c r="N45" s="174"/>
    </row>
    <row r="46" spans="1:14" x14ac:dyDescent="0.2">
      <c r="A46" s="69">
        <v>336</v>
      </c>
      <c r="B46" s="81" t="s">
        <v>39</v>
      </c>
      <c r="C46" s="93">
        <v>1331</v>
      </c>
      <c r="D46" s="94">
        <v>1331</v>
      </c>
      <c r="E46" s="95">
        <v>0</v>
      </c>
      <c r="F46" s="96">
        <v>1657</v>
      </c>
      <c r="G46" s="189">
        <f t="shared" si="3"/>
        <v>0.80325890162945079</v>
      </c>
      <c r="H46" s="88">
        <f t="shared" si="4"/>
        <v>326</v>
      </c>
      <c r="I46" s="174"/>
      <c r="J46" s="174"/>
      <c r="K46" s="174"/>
      <c r="L46" s="174"/>
      <c r="M46" s="174"/>
    </row>
    <row r="47" spans="1:14" ht="13.5" thickBot="1" x14ac:dyDescent="0.25">
      <c r="A47" s="69">
        <v>337</v>
      </c>
      <c r="B47" s="81" t="s">
        <v>40</v>
      </c>
      <c r="C47" s="208">
        <v>684</v>
      </c>
      <c r="D47" s="209">
        <v>684</v>
      </c>
      <c r="E47" s="210">
        <v>0</v>
      </c>
      <c r="F47" s="211">
        <v>1083</v>
      </c>
      <c r="G47" s="195">
        <f t="shared" si="3"/>
        <v>0.63157894736842102</v>
      </c>
      <c r="H47" s="105">
        <f t="shared" si="4"/>
        <v>399</v>
      </c>
      <c r="I47" s="174"/>
      <c r="J47" s="174"/>
      <c r="K47" s="174"/>
      <c r="L47" s="174"/>
      <c r="M47" s="174"/>
    </row>
    <row r="48" spans="1:14" ht="13.5" thickBot="1" x14ac:dyDescent="0.25">
      <c r="A48" s="106"/>
      <c r="B48" s="131" t="s">
        <v>56</v>
      </c>
      <c r="C48" s="108">
        <f>SUM(C38:C47)</f>
        <v>10142</v>
      </c>
      <c r="D48" s="109">
        <f>SUM(D38:D47)</f>
        <v>10028</v>
      </c>
      <c r="E48" s="110">
        <f>SUM(E38:E47)</f>
        <v>114</v>
      </c>
      <c r="F48" s="111">
        <f>SUM(F38:F47)</f>
        <v>13211</v>
      </c>
      <c r="G48" s="192">
        <f t="shared" si="3"/>
        <v>0.75906441601695551</v>
      </c>
      <c r="H48" s="112">
        <f>SUM(H38:H47)</f>
        <v>3183</v>
      </c>
    </row>
    <row r="49" spans="1:12" x14ac:dyDescent="0.2">
      <c r="A49" s="69">
        <v>415</v>
      </c>
      <c r="B49" s="81" t="s">
        <v>41</v>
      </c>
      <c r="C49" s="212">
        <v>1257</v>
      </c>
      <c r="D49" s="213">
        <v>1257</v>
      </c>
      <c r="E49" s="214">
        <v>0</v>
      </c>
      <c r="F49" s="215">
        <v>1748</v>
      </c>
      <c r="G49" s="186">
        <f t="shared" si="3"/>
        <v>0.71910755148741423</v>
      </c>
      <c r="H49" s="61">
        <f t="shared" ref="H49:H57" si="5">IF(D49&gt;F49,"0",F49-D49)</f>
        <v>491</v>
      </c>
      <c r="I49" s="2"/>
      <c r="J49" s="2"/>
      <c r="L49" s="2"/>
    </row>
    <row r="50" spans="1:12" x14ac:dyDescent="0.2">
      <c r="A50" s="69">
        <v>416</v>
      </c>
      <c r="B50" s="81" t="s">
        <v>42</v>
      </c>
      <c r="C50" s="113">
        <v>811</v>
      </c>
      <c r="D50" s="216">
        <v>786</v>
      </c>
      <c r="E50" s="218">
        <v>25</v>
      </c>
      <c r="F50" s="219">
        <v>1184</v>
      </c>
      <c r="G50" s="193">
        <f t="shared" si="3"/>
        <v>0.66385135135135132</v>
      </c>
      <c r="H50" s="88">
        <f t="shared" si="5"/>
        <v>398</v>
      </c>
      <c r="L50" s="2"/>
    </row>
    <row r="51" spans="1:12" x14ac:dyDescent="0.2">
      <c r="A51" s="69">
        <v>417</v>
      </c>
      <c r="B51" s="81" t="s">
        <v>43</v>
      </c>
      <c r="C51" s="113">
        <v>508</v>
      </c>
      <c r="D51" s="216">
        <v>508</v>
      </c>
      <c r="E51" s="218">
        <v>0</v>
      </c>
      <c r="F51" s="219">
        <v>567</v>
      </c>
      <c r="G51" s="193">
        <f t="shared" si="3"/>
        <v>0.89594356261022923</v>
      </c>
      <c r="H51" s="88">
        <f t="shared" si="5"/>
        <v>59</v>
      </c>
    </row>
    <row r="52" spans="1:12" x14ac:dyDescent="0.2">
      <c r="A52" s="69">
        <v>421</v>
      </c>
      <c r="B52" s="81" t="s">
        <v>98</v>
      </c>
      <c r="C52" s="93">
        <v>761</v>
      </c>
      <c r="D52" s="94">
        <v>761</v>
      </c>
      <c r="E52" s="95">
        <v>0</v>
      </c>
      <c r="F52" s="96">
        <v>870</v>
      </c>
      <c r="G52" s="189">
        <f t="shared" si="3"/>
        <v>0.87471264367816093</v>
      </c>
      <c r="H52" s="88">
        <f t="shared" si="5"/>
        <v>109</v>
      </c>
    </row>
    <row r="53" spans="1:12" x14ac:dyDescent="0.2">
      <c r="A53" s="69">
        <v>425</v>
      </c>
      <c r="B53" s="81" t="s">
        <v>45</v>
      </c>
      <c r="C53" s="93">
        <v>1176</v>
      </c>
      <c r="D53" s="94">
        <v>1176</v>
      </c>
      <c r="E53" s="95">
        <v>0</v>
      </c>
      <c r="F53" s="96">
        <v>1803</v>
      </c>
      <c r="G53" s="189">
        <f t="shared" si="3"/>
        <v>0.65224625623960064</v>
      </c>
      <c r="H53" s="88">
        <f t="shared" si="5"/>
        <v>627</v>
      </c>
      <c r="I53" s="2"/>
      <c r="J53" s="2"/>
      <c r="L53" s="2"/>
    </row>
    <row r="54" spans="1:12" x14ac:dyDescent="0.2">
      <c r="A54" s="69">
        <v>594</v>
      </c>
      <c r="B54" s="81" t="s">
        <v>46</v>
      </c>
      <c r="C54" s="113">
        <v>1422</v>
      </c>
      <c r="D54" s="216">
        <v>1422</v>
      </c>
      <c r="E54" s="218">
        <v>0</v>
      </c>
      <c r="F54" s="219">
        <v>1874</v>
      </c>
      <c r="G54" s="193">
        <f t="shared" si="3"/>
        <v>0.7588046958377801</v>
      </c>
      <c r="H54" s="88">
        <f t="shared" si="5"/>
        <v>452</v>
      </c>
      <c r="I54" s="2"/>
      <c r="J54" s="2"/>
      <c r="L54" s="2"/>
    </row>
    <row r="55" spans="1:12" x14ac:dyDescent="0.2">
      <c r="A55" s="69">
        <v>435</v>
      </c>
      <c r="B55" s="81" t="s">
        <v>47</v>
      </c>
      <c r="C55" s="137">
        <v>1089</v>
      </c>
      <c r="D55" s="90">
        <v>1085</v>
      </c>
      <c r="E55" s="91">
        <v>4</v>
      </c>
      <c r="F55" s="138">
        <v>1510</v>
      </c>
      <c r="G55" s="190">
        <f t="shared" si="3"/>
        <v>0.7185430463576159</v>
      </c>
      <c r="H55" s="88">
        <f t="shared" si="5"/>
        <v>425</v>
      </c>
      <c r="I55" s="2"/>
      <c r="J55" s="2"/>
      <c r="L55" s="2"/>
    </row>
    <row r="56" spans="1:12" x14ac:dyDescent="0.2">
      <c r="A56" s="69">
        <v>436</v>
      </c>
      <c r="B56" s="81" t="s">
        <v>48</v>
      </c>
      <c r="C56" s="93">
        <v>1165</v>
      </c>
      <c r="D56" s="94">
        <v>1163</v>
      </c>
      <c r="E56" s="95">
        <v>2</v>
      </c>
      <c r="F56" s="96">
        <v>1655</v>
      </c>
      <c r="G56" s="189">
        <f t="shared" si="3"/>
        <v>0.70271903323262841</v>
      </c>
      <c r="H56" s="88">
        <f t="shared" si="5"/>
        <v>492</v>
      </c>
      <c r="I56" s="2"/>
      <c r="J56" s="2"/>
      <c r="L56" s="2"/>
    </row>
    <row r="57" spans="1:12" ht="13.5" thickBot="1" x14ac:dyDescent="0.25">
      <c r="A57" s="69">
        <v>437</v>
      </c>
      <c r="B57" s="81" t="s">
        <v>49</v>
      </c>
      <c r="C57" s="208">
        <v>323</v>
      </c>
      <c r="D57" s="209">
        <v>323</v>
      </c>
      <c r="E57" s="210">
        <v>0</v>
      </c>
      <c r="F57" s="211">
        <v>591</v>
      </c>
      <c r="G57" s="195">
        <f t="shared" si="3"/>
        <v>0.54653130287648055</v>
      </c>
      <c r="H57" s="105">
        <f t="shared" si="5"/>
        <v>268</v>
      </c>
    </row>
    <row r="58" spans="1:12" ht="13.5" thickBot="1" x14ac:dyDescent="0.25">
      <c r="A58" s="139"/>
      <c r="B58" s="140" t="s">
        <v>55</v>
      </c>
      <c r="C58" s="108">
        <f>SUM(C49:C57)</f>
        <v>8512</v>
      </c>
      <c r="D58" s="109">
        <f t="shared" ref="D58:H58" si="6">SUM(D49:D57)</f>
        <v>8481</v>
      </c>
      <c r="E58" s="110">
        <f t="shared" si="6"/>
        <v>31</v>
      </c>
      <c r="F58" s="111">
        <f t="shared" si="6"/>
        <v>11802</v>
      </c>
      <c r="G58" s="192">
        <f t="shared" si="3"/>
        <v>0.71860701576004071</v>
      </c>
      <c r="H58" s="112">
        <f t="shared" si="6"/>
        <v>3321</v>
      </c>
    </row>
    <row r="59" spans="1:12" ht="13.5" thickBot="1" x14ac:dyDescent="0.25">
      <c r="A59" s="139"/>
      <c r="B59" s="140" t="s">
        <v>116</v>
      </c>
      <c r="C59" s="108">
        <f>SUM(C58,C48,C37,C24)</f>
        <v>46774</v>
      </c>
      <c r="D59" s="109">
        <f t="shared" ref="D59:H59" si="7">SUM(D58,D48,D37,D24)</f>
        <v>45330</v>
      </c>
      <c r="E59" s="110">
        <f t="shared" si="7"/>
        <v>1444</v>
      </c>
      <c r="F59" s="111">
        <f t="shared" si="7"/>
        <v>60922</v>
      </c>
      <c r="G59" s="192">
        <f t="shared" si="3"/>
        <v>0.74406618298808314</v>
      </c>
      <c r="H59" s="112">
        <f t="shared" si="7"/>
        <v>15592</v>
      </c>
    </row>
    <row r="60" spans="1:12" s="75" customFormat="1" x14ac:dyDescent="0.2"/>
    <row r="61" spans="1:12" s="75" customFormat="1" x14ac:dyDescent="0.2"/>
    <row r="62" spans="1:12" s="75" customFormat="1" x14ac:dyDescent="0.2"/>
    <row r="63" spans="1:12" s="75" customFormat="1" x14ac:dyDescent="0.2"/>
    <row r="64" spans="1:12" s="75" customFormat="1" x14ac:dyDescent="0.2"/>
    <row r="65" s="75" customFormat="1" x14ac:dyDescent="0.2"/>
    <row r="66" s="75" customFormat="1" x14ac:dyDescent="0.2"/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62" zoomScaleNormal="62" workbookViewId="0">
      <pane ySplit="12" topLeftCell="A40" activePane="bottomLeft" state="frozen"/>
      <selection pane="bottomLeft" activeCell="I13" sqref="I13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1.85546875" style="230" customWidth="1"/>
    <col min="4" max="4" width="10.85546875" style="230" customWidth="1"/>
    <col min="5" max="6" width="11.42578125" style="230" customWidth="1"/>
    <col min="7" max="7" width="12" style="230" customWidth="1"/>
    <col min="8" max="8" width="12.85546875" style="230" customWidth="1"/>
    <col min="9" max="16384" width="10.85546875" style="230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45108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3250</v>
      </c>
      <c r="D13" s="201">
        <v>2301</v>
      </c>
      <c r="E13" s="201">
        <v>5</v>
      </c>
      <c r="F13" s="201">
        <v>784</v>
      </c>
      <c r="G13" s="201">
        <v>7</v>
      </c>
      <c r="H13" s="65">
        <f t="shared" ref="H13:H25" si="0">C13-D13-E13-F13-G13</f>
        <v>153</v>
      </c>
    </row>
    <row r="14" spans="1:8" x14ac:dyDescent="0.2">
      <c r="A14" s="45">
        <v>115</v>
      </c>
      <c r="B14" s="67" t="s">
        <v>7</v>
      </c>
      <c r="C14" s="137">
        <v>1768</v>
      </c>
      <c r="D14" s="202">
        <v>1274</v>
      </c>
      <c r="E14" s="203">
        <v>0</v>
      </c>
      <c r="F14" s="202">
        <v>477</v>
      </c>
      <c r="G14" s="202">
        <v>0</v>
      </c>
      <c r="H14" s="148">
        <f t="shared" si="0"/>
        <v>17</v>
      </c>
    </row>
    <row r="15" spans="1:8" x14ac:dyDescent="0.2">
      <c r="A15" s="45">
        <v>116</v>
      </c>
      <c r="B15" s="67" t="s">
        <v>8</v>
      </c>
      <c r="C15" s="137">
        <v>2282</v>
      </c>
      <c r="D15" s="90">
        <v>1917</v>
      </c>
      <c r="E15" s="90">
        <v>0</v>
      </c>
      <c r="F15" s="90">
        <v>211</v>
      </c>
      <c r="G15" s="90">
        <v>66</v>
      </c>
      <c r="H15" s="148">
        <f t="shared" si="0"/>
        <v>88</v>
      </c>
    </row>
    <row r="16" spans="1:8" x14ac:dyDescent="0.2">
      <c r="A16" s="45">
        <v>117</v>
      </c>
      <c r="B16" s="67" t="s">
        <v>9</v>
      </c>
      <c r="C16" s="137">
        <v>2094</v>
      </c>
      <c r="D16" s="202">
        <v>1040</v>
      </c>
      <c r="E16" s="202">
        <v>0</v>
      </c>
      <c r="F16" s="202">
        <v>816</v>
      </c>
      <c r="G16" s="202">
        <v>113</v>
      </c>
      <c r="H16" s="148">
        <f t="shared" si="0"/>
        <v>125</v>
      </c>
    </row>
    <row r="17" spans="1:13" x14ac:dyDescent="0.2">
      <c r="A17" s="45">
        <v>118</v>
      </c>
      <c r="B17" s="67" t="s">
        <v>10</v>
      </c>
      <c r="C17" s="93">
        <v>1978</v>
      </c>
      <c r="D17" s="90">
        <v>1825</v>
      </c>
      <c r="E17" s="149">
        <v>0</v>
      </c>
      <c r="F17" s="204">
        <v>37</v>
      </c>
      <c r="G17" s="204">
        <v>20</v>
      </c>
      <c r="H17" s="147">
        <f t="shared" si="0"/>
        <v>96</v>
      </c>
    </row>
    <row r="18" spans="1:13" x14ac:dyDescent="0.2">
      <c r="A18" s="45">
        <v>119</v>
      </c>
      <c r="B18" s="67" t="s">
        <v>11</v>
      </c>
      <c r="C18" s="144">
        <v>1748</v>
      </c>
      <c r="D18" s="145">
        <v>1549</v>
      </c>
      <c r="E18" s="145">
        <v>0</v>
      </c>
      <c r="F18" s="145">
        <v>55</v>
      </c>
      <c r="G18" s="145">
        <v>25</v>
      </c>
      <c r="H18" s="147">
        <f t="shared" si="0"/>
        <v>119</v>
      </c>
    </row>
    <row r="19" spans="1:13" x14ac:dyDescent="0.2">
      <c r="A19" s="45">
        <v>121</v>
      </c>
      <c r="B19" s="67" t="s">
        <v>99</v>
      </c>
      <c r="C19" s="137">
        <v>629</v>
      </c>
      <c r="D19" s="90">
        <v>485</v>
      </c>
      <c r="E19" s="90">
        <v>0</v>
      </c>
      <c r="F19" s="90">
        <v>144</v>
      </c>
      <c r="G19" s="90">
        <v>0</v>
      </c>
      <c r="H19" s="148">
        <f t="shared" si="0"/>
        <v>0</v>
      </c>
    </row>
    <row r="20" spans="1:13" x14ac:dyDescent="0.2">
      <c r="A20" s="45">
        <v>125</v>
      </c>
      <c r="B20" s="67" t="s">
        <v>13</v>
      </c>
      <c r="C20" s="205">
        <v>1377</v>
      </c>
      <c r="D20" s="90">
        <v>1206</v>
      </c>
      <c r="E20" s="90">
        <v>0</v>
      </c>
      <c r="F20" s="90">
        <v>62</v>
      </c>
      <c r="G20" s="90">
        <v>15</v>
      </c>
      <c r="H20" s="148">
        <f t="shared" si="0"/>
        <v>94</v>
      </c>
    </row>
    <row r="21" spans="1:13" x14ac:dyDescent="0.2">
      <c r="A21" s="45">
        <v>126</v>
      </c>
      <c r="B21" s="67" t="s">
        <v>14</v>
      </c>
      <c r="C21" s="137">
        <v>578</v>
      </c>
      <c r="D21" s="90">
        <v>365</v>
      </c>
      <c r="E21" s="90">
        <v>0</v>
      </c>
      <c r="F21" s="90">
        <v>126</v>
      </c>
      <c r="G21" s="90">
        <v>18</v>
      </c>
      <c r="H21" s="148">
        <f t="shared" si="0"/>
        <v>69</v>
      </c>
    </row>
    <row r="22" spans="1:13" x14ac:dyDescent="0.2">
      <c r="A22" s="45">
        <v>127</v>
      </c>
      <c r="B22" s="67" t="s">
        <v>15</v>
      </c>
      <c r="C22" s="137">
        <v>1066</v>
      </c>
      <c r="D22" s="90">
        <v>833</v>
      </c>
      <c r="E22" s="90">
        <v>0</v>
      </c>
      <c r="F22" s="90">
        <v>163</v>
      </c>
      <c r="G22" s="90">
        <v>43</v>
      </c>
      <c r="H22" s="148">
        <f t="shared" si="0"/>
        <v>27</v>
      </c>
    </row>
    <row r="23" spans="1:13" x14ac:dyDescent="0.2">
      <c r="A23" s="45">
        <v>128</v>
      </c>
      <c r="B23" s="67" t="s">
        <v>16</v>
      </c>
      <c r="C23" s="137">
        <v>658</v>
      </c>
      <c r="D23" s="90">
        <v>488</v>
      </c>
      <c r="E23" s="90">
        <v>0</v>
      </c>
      <c r="F23" s="90">
        <v>101</v>
      </c>
      <c r="G23" s="90">
        <v>28</v>
      </c>
      <c r="H23" s="148">
        <f t="shared" si="0"/>
        <v>41</v>
      </c>
    </row>
    <row r="24" spans="1:13" x14ac:dyDescent="0.2">
      <c r="A24" s="45">
        <v>135</v>
      </c>
      <c r="B24" s="67" t="s">
        <v>17</v>
      </c>
      <c r="C24" s="137">
        <v>470</v>
      </c>
      <c r="D24" s="202">
        <v>292</v>
      </c>
      <c r="E24" s="202">
        <v>0</v>
      </c>
      <c r="F24" s="202">
        <v>159</v>
      </c>
      <c r="G24" s="90">
        <v>19</v>
      </c>
      <c r="H24" s="148">
        <f t="shared" si="0"/>
        <v>0</v>
      </c>
    </row>
    <row r="25" spans="1:13" ht="13.5" thickBot="1" x14ac:dyDescent="0.25">
      <c r="A25" s="45">
        <v>136</v>
      </c>
      <c r="B25" s="67" t="s">
        <v>18</v>
      </c>
      <c r="C25" s="198">
        <v>594</v>
      </c>
      <c r="D25" s="206">
        <v>88</v>
      </c>
      <c r="E25" s="206">
        <v>2</v>
      </c>
      <c r="F25" s="206">
        <v>450</v>
      </c>
      <c r="G25" s="206">
        <v>18</v>
      </c>
      <c r="H25" s="207">
        <f t="shared" si="0"/>
        <v>36</v>
      </c>
    </row>
    <row r="26" spans="1:13" ht="13.5" thickBot="1" x14ac:dyDescent="0.25">
      <c r="A26" s="151"/>
      <c r="B26" s="152" t="s">
        <v>58</v>
      </c>
      <c r="C26" s="153">
        <f t="shared" ref="C26:H26" si="1">SUM(C13:C25)</f>
        <v>18492</v>
      </c>
      <c r="D26" s="154">
        <f t="shared" si="1"/>
        <v>13663</v>
      </c>
      <c r="E26" s="154">
        <f t="shared" si="1"/>
        <v>7</v>
      </c>
      <c r="F26" s="154">
        <f t="shared" si="1"/>
        <v>3585</v>
      </c>
      <c r="G26" s="154">
        <f t="shared" si="1"/>
        <v>372</v>
      </c>
      <c r="H26" s="155">
        <f t="shared" si="1"/>
        <v>865</v>
      </c>
    </row>
    <row r="27" spans="1:13" x14ac:dyDescent="0.2">
      <c r="A27" s="45">
        <v>211</v>
      </c>
      <c r="B27" s="67" t="s">
        <v>91</v>
      </c>
      <c r="C27" s="60">
        <v>566</v>
      </c>
      <c r="D27" s="143">
        <v>137</v>
      </c>
      <c r="E27" s="143">
        <v>0</v>
      </c>
      <c r="F27" s="143">
        <v>429</v>
      </c>
      <c r="G27" s="143">
        <v>0</v>
      </c>
      <c r="H27" s="47">
        <f>C27-D27-E27-F27-G27</f>
        <v>0</v>
      </c>
    </row>
    <row r="28" spans="1:13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3" x14ac:dyDescent="0.2">
      <c r="A29" s="45">
        <v>215</v>
      </c>
      <c r="B29" s="67" t="s">
        <v>93</v>
      </c>
      <c r="C29" s="156">
        <v>1115</v>
      </c>
      <c r="D29" s="157">
        <v>712</v>
      </c>
      <c r="E29" s="157">
        <v>12</v>
      </c>
      <c r="F29" s="157">
        <v>215</v>
      </c>
      <c r="G29" s="157">
        <v>48</v>
      </c>
      <c r="H29" s="147">
        <f t="shared" ref="H29:H59" si="2">C29-D29-E29-F29-G29</f>
        <v>128</v>
      </c>
      <c r="I29" s="2"/>
      <c r="J29" s="2"/>
    </row>
    <row r="30" spans="1:13" x14ac:dyDescent="0.2">
      <c r="A30" s="45">
        <v>216</v>
      </c>
      <c r="B30" s="67" t="s">
        <v>22</v>
      </c>
      <c r="C30" s="221">
        <v>788</v>
      </c>
      <c r="D30" s="220">
        <v>584</v>
      </c>
      <c r="E30" s="220">
        <v>0</v>
      </c>
      <c r="F30" s="220">
        <v>5</v>
      </c>
      <c r="G30" s="220">
        <v>0</v>
      </c>
      <c r="H30" s="147">
        <f t="shared" si="2"/>
        <v>199</v>
      </c>
      <c r="I30" s="2"/>
    </row>
    <row r="31" spans="1:13" x14ac:dyDescent="0.2">
      <c r="A31" s="45">
        <v>221</v>
      </c>
      <c r="B31" s="67" t="s">
        <v>94</v>
      </c>
      <c r="C31" s="221">
        <v>177</v>
      </c>
      <c r="D31" s="220">
        <v>17</v>
      </c>
      <c r="E31" s="220">
        <v>1</v>
      </c>
      <c r="F31" s="220">
        <v>138</v>
      </c>
      <c r="G31" s="220">
        <v>8</v>
      </c>
      <c r="H31" s="147">
        <f t="shared" si="2"/>
        <v>13</v>
      </c>
    </row>
    <row r="32" spans="1:13" x14ac:dyDescent="0.2">
      <c r="A32" s="45">
        <v>222</v>
      </c>
      <c r="B32" s="67" t="s">
        <v>95</v>
      </c>
      <c r="C32" s="221">
        <v>1320</v>
      </c>
      <c r="D32" s="220">
        <v>853</v>
      </c>
      <c r="E32" s="220">
        <v>0</v>
      </c>
      <c r="F32" s="220">
        <v>252</v>
      </c>
      <c r="G32" s="220">
        <v>114</v>
      </c>
      <c r="H32" s="147">
        <f t="shared" si="2"/>
        <v>101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987</v>
      </c>
      <c r="D33" s="149">
        <v>510</v>
      </c>
      <c r="E33" s="149">
        <v>0</v>
      </c>
      <c r="F33" s="149">
        <v>379</v>
      </c>
      <c r="G33" s="149">
        <v>58</v>
      </c>
      <c r="H33" s="147">
        <f t="shared" si="2"/>
        <v>40</v>
      </c>
      <c r="I33" s="2"/>
    </row>
    <row r="34" spans="1:15" x14ac:dyDescent="0.2">
      <c r="A34" s="45">
        <v>226</v>
      </c>
      <c r="B34" s="67" t="s">
        <v>26</v>
      </c>
      <c r="C34" s="156">
        <v>1834</v>
      </c>
      <c r="D34" s="157">
        <v>985</v>
      </c>
      <c r="E34" s="157">
        <v>0</v>
      </c>
      <c r="F34" s="157">
        <v>659</v>
      </c>
      <c r="G34" s="157">
        <v>38</v>
      </c>
      <c r="H34" s="160">
        <f t="shared" si="2"/>
        <v>152</v>
      </c>
      <c r="I34" s="2"/>
      <c r="J34" s="2"/>
    </row>
    <row r="35" spans="1:15" x14ac:dyDescent="0.2">
      <c r="A35" s="45">
        <v>231</v>
      </c>
      <c r="B35" s="67" t="s">
        <v>96</v>
      </c>
      <c r="C35" s="221">
        <v>494</v>
      </c>
      <c r="D35" s="220">
        <v>428</v>
      </c>
      <c r="E35" s="220">
        <v>0</v>
      </c>
      <c r="F35" s="220">
        <v>66</v>
      </c>
      <c r="G35" s="220">
        <v>0</v>
      </c>
      <c r="H35" s="147">
        <f t="shared" si="2"/>
        <v>0</v>
      </c>
    </row>
    <row r="36" spans="1:15" x14ac:dyDescent="0.2">
      <c r="A36" s="45">
        <v>235</v>
      </c>
      <c r="B36" s="67" t="s">
        <v>28</v>
      </c>
      <c r="C36" s="137">
        <v>815</v>
      </c>
      <c r="D36" s="90">
        <v>398</v>
      </c>
      <c r="E36" s="90">
        <v>0</v>
      </c>
      <c r="F36" s="90">
        <v>291</v>
      </c>
      <c r="G36" s="90">
        <v>61</v>
      </c>
      <c r="H36" s="148">
        <f t="shared" si="2"/>
        <v>65</v>
      </c>
      <c r="I36" s="232"/>
    </row>
    <row r="37" spans="1:15" x14ac:dyDescent="0.2">
      <c r="A37" s="45">
        <v>236</v>
      </c>
      <c r="B37" s="67" t="s">
        <v>29</v>
      </c>
      <c r="C37" s="144">
        <v>811</v>
      </c>
      <c r="D37" s="145">
        <v>694</v>
      </c>
      <c r="E37" s="145">
        <v>0</v>
      </c>
      <c r="F37" s="145">
        <v>69</v>
      </c>
      <c r="G37" s="145">
        <v>17</v>
      </c>
      <c r="H37" s="147">
        <f t="shared" si="2"/>
        <v>31</v>
      </c>
    </row>
    <row r="38" spans="1:15" ht="13.5" thickBot="1" x14ac:dyDescent="0.25">
      <c r="A38" s="45">
        <v>237</v>
      </c>
      <c r="B38" s="67" t="s">
        <v>30</v>
      </c>
      <c r="C38" s="198">
        <v>721</v>
      </c>
      <c r="D38" s="199">
        <v>482</v>
      </c>
      <c r="E38" s="199">
        <v>0</v>
      </c>
      <c r="F38" s="199">
        <v>29</v>
      </c>
      <c r="G38" s="197">
        <v>73</v>
      </c>
      <c r="H38" s="48">
        <f t="shared" si="2"/>
        <v>137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9628</v>
      </c>
      <c r="D39" s="154">
        <f t="shared" si="3"/>
        <v>5800</v>
      </c>
      <c r="E39" s="154">
        <f t="shared" si="3"/>
        <v>13</v>
      </c>
      <c r="F39" s="154">
        <f t="shared" si="3"/>
        <v>2532</v>
      </c>
      <c r="G39" s="154">
        <f t="shared" si="3"/>
        <v>417</v>
      </c>
      <c r="H39" s="155">
        <f t="shared" si="3"/>
        <v>866</v>
      </c>
    </row>
    <row r="40" spans="1:15" x14ac:dyDescent="0.2">
      <c r="A40" s="45">
        <v>311</v>
      </c>
      <c r="B40" s="67" t="s">
        <v>97</v>
      </c>
      <c r="C40" s="60">
        <v>417</v>
      </c>
      <c r="D40" s="143">
        <v>69</v>
      </c>
      <c r="E40" s="143">
        <v>0</v>
      </c>
      <c r="F40" s="143">
        <v>348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1189</v>
      </c>
      <c r="D41" s="149">
        <v>1020</v>
      </c>
      <c r="E41" s="149">
        <v>0</v>
      </c>
      <c r="F41" s="149">
        <v>127</v>
      </c>
      <c r="G41" s="149">
        <v>0</v>
      </c>
      <c r="H41" s="147">
        <f t="shared" si="2"/>
        <v>42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860</v>
      </c>
      <c r="D42" s="149">
        <v>624</v>
      </c>
      <c r="E42" s="149">
        <v>0</v>
      </c>
      <c r="F42" s="149">
        <v>98</v>
      </c>
      <c r="G42" s="149">
        <v>19</v>
      </c>
      <c r="H42" s="147">
        <f t="shared" si="2"/>
        <v>119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1828</v>
      </c>
      <c r="D43" s="220">
        <v>1622</v>
      </c>
      <c r="E43" s="220">
        <v>0</v>
      </c>
      <c r="F43" s="220">
        <v>118</v>
      </c>
      <c r="G43" s="220">
        <v>62</v>
      </c>
      <c r="H43" s="148">
        <f t="shared" si="2"/>
        <v>26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823</v>
      </c>
      <c r="D44" s="149">
        <v>493</v>
      </c>
      <c r="E44" s="149">
        <v>0</v>
      </c>
      <c r="F44" s="149">
        <v>301</v>
      </c>
      <c r="G44" s="149">
        <v>24</v>
      </c>
      <c r="H44" s="148">
        <f t="shared" si="2"/>
        <v>5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908</v>
      </c>
      <c r="D45" s="149">
        <v>557</v>
      </c>
      <c r="E45" s="149">
        <v>0</v>
      </c>
      <c r="F45" s="149">
        <v>271</v>
      </c>
      <c r="G45" s="149">
        <v>25</v>
      </c>
      <c r="H45" s="147">
        <f t="shared" si="2"/>
        <v>55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580</v>
      </c>
      <c r="D46" s="90">
        <v>476</v>
      </c>
      <c r="E46" s="149">
        <v>0</v>
      </c>
      <c r="F46" s="149">
        <v>4</v>
      </c>
      <c r="G46" s="149">
        <v>41</v>
      </c>
      <c r="H46" s="147">
        <f t="shared" si="2"/>
        <v>59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1522</v>
      </c>
      <c r="D47" s="145">
        <v>998</v>
      </c>
      <c r="E47" s="145">
        <v>0</v>
      </c>
      <c r="F47" s="145">
        <v>350</v>
      </c>
      <c r="G47" s="145">
        <v>68</v>
      </c>
      <c r="H47" s="147">
        <f t="shared" si="2"/>
        <v>106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1331</v>
      </c>
      <c r="D48" s="149">
        <v>833</v>
      </c>
      <c r="E48" s="149">
        <v>0</v>
      </c>
      <c r="F48" s="149">
        <v>409</v>
      </c>
      <c r="G48" s="149">
        <v>0</v>
      </c>
      <c r="H48" s="147">
        <f t="shared" si="2"/>
        <v>89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684</v>
      </c>
      <c r="D49" s="197">
        <v>623</v>
      </c>
      <c r="E49" s="197">
        <v>0</v>
      </c>
      <c r="F49" s="197">
        <v>20</v>
      </c>
      <c r="G49" s="197">
        <v>19</v>
      </c>
      <c r="H49" s="48">
        <f t="shared" si="2"/>
        <v>22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10142</v>
      </c>
      <c r="D50" s="154">
        <f t="shared" ref="D50:H50" si="4">SUM(D40:D49)</f>
        <v>7315</v>
      </c>
      <c r="E50" s="154">
        <f t="shared" si="4"/>
        <v>0</v>
      </c>
      <c r="F50" s="154">
        <f t="shared" si="4"/>
        <v>2046</v>
      </c>
      <c r="G50" s="154">
        <f t="shared" si="4"/>
        <v>258</v>
      </c>
      <c r="H50" s="155">
        <f t="shared" si="4"/>
        <v>523</v>
      </c>
    </row>
    <row r="51" spans="1:15" x14ac:dyDescent="0.2">
      <c r="A51" s="45">
        <v>415</v>
      </c>
      <c r="B51" s="67" t="s">
        <v>41</v>
      </c>
      <c r="C51" s="60">
        <v>1257</v>
      </c>
      <c r="D51" s="143">
        <v>872</v>
      </c>
      <c r="E51" s="143">
        <v>0</v>
      </c>
      <c r="F51" s="143">
        <v>240</v>
      </c>
      <c r="G51" s="143">
        <v>70</v>
      </c>
      <c r="H51" s="47">
        <f t="shared" si="2"/>
        <v>75</v>
      </c>
      <c r="I51" s="2"/>
    </row>
    <row r="52" spans="1:15" x14ac:dyDescent="0.2">
      <c r="A52" s="45">
        <v>416</v>
      </c>
      <c r="B52" s="67" t="s">
        <v>42</v>
      </c>
      <c r="C52" s="221">
        <v>811</v>
      </c>
      <c r="D52" s="220">
        <v>539</v>
      </c>
      <c r="E52" s="220">
        <v>5</v>
      </c>
      <c r="F52" s="220">
        <v>267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508</v>
      </c>
      <c r="D53" s="163">
        <v>405</v>
      </c>
      <c r="E53" s="220">
        <v>0</v>
      </c>
      <c r="F53" s="220">
        <v>103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761</v>
      </c>
      <c r="D54" s="149">
        <v>428</v>
      </c>
      <c r="E54" s="149">
        <v>0</v>
      </c>
      <c r="F54" s="149">
        <v>333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1176</v>
      </c>
      <c r="D55" s="149">
        <v>708</v>
      </c>
      <c r="E55" s="149">
        <v>0</v>
      </c>
      <c r="F55" s="149">
        <v>256</v>
      </c>
      <c r="G55" s="149">
        <v>144</v>
      </c>
      <c r="H55" s="147">
        <f t="shared" si="2"/>
        <v>68</v>
      </c>
      <c r="I55" s="2"/>
    </row>
    <row r="56" spans="1:15" x14ac:dyDescent="0.2">
      <c r="A56" s="45">
        <v>426</v>
      </c>
      <c r="B56" s="67" t="s">
        <v>46</v>
      </c>
      <c r="C56" s="221">
        <v>1422</v>
      </c>
      <c r="D56" s="220">
        <v>708</v>
      </c>
      <c r="E56" s="220">
        <v>0</v>
      </c>
      <c r="F56" s="220">
        <v>523</v>
      </c>
      <c r="G56" s="220">
        <v>92</v>
      </c>
      <c r="H56" s="147">
        <f t="shared" si="2"/>
        <v>99</v>
      </c>
      <c r="I56" s="2"/>
    </row>
    <row r="57" spans="1:15" x14ac:dyDescent="0.2">
      <c r="A57" s="45">
        <v>435</v>
      </c>
      <c r="B57" s="67" t="s">
        <v>47</v>
      </c>
      <c r="C57" s="144">
        <v>1089</v>
      </c>
      <c r="D57" s="149">
        <v>734</v>
      </c>
      <c r="E57" s="149">
        <v>0</v>
      </c>
      <c r="F57" s="149">
        <v>223</v>
      </c>
      <c r="G57" s="149">
        <v>15</v>
      </c>
      <c r="H57" s="147">
        <f t="shared" si="2"/>
        <v>117</v>
      </c>
      <c r="I57" s="2"/>
    </row>
    <row r="58" spans="1:15" x14ac:dyDescent="0.2">
      <c r="A58" s="45">
        <v>436</v>
      </c>
      <c r="B58" s="67" t="s">
        <v>48</v>
      </c>
      <c r="C58" s="144">
        <v>1165</v>
      </c>
      <c r="D58" s="149">
        <v>848</v>
      </c>
      <c r="E58" s="149">
        <v>0</v>
      </c>
      <c r="F58" s="90">
        <v>226</v>
      </c>
      <c r="G58" s="149">
        <v>72</v>
      </c>
      <c r="H58" s="147">
        <f t="shared" si="2"/>
        <v>19</v>
      </c>
      <c r="I58" s="2"/>
    </row>
    <row r="59" spans="1:15" ht="13.5" thickBot="1" x14ac:dyDescent="0.25">
      <c r="A59" s="45">
        <v>437</v>
      </c>
      <c r="B59" s="67" t="s">
        <v>49</v>
      </c>
      <c r="C59" s="68">
        <v>323</v>
      </c>
      <c r="D59" s="197">
        <v>116</v>
      </c>
      <c r="E59" s="197">
        <v>0</v>
      </c>
      <c r="F59" s="197">
        <v>179</v>
      </c>
      <c r="G59" s="197">
        <v>16</v>
      </c>
      <c r="H59" s="48">
        <f t="shared" si="2"/>
        <v>12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8512</v>
      </c>
      <c r="D60" s="154">
        <f t="shared" si="5"/>
        <v>5358</v>
      </c>
      <c r="E60" s="154">
        <f t="shared" si="5"/>
        <v>5</v>
      </c>
      <c r="F60" s="154">
        <f t="shared" si="5"/>
        <v>2350</v>
      </c>
      <c r="G60" s="154">
        <f t="shared" si="5"/>
        <v>409</v>
      </c>
      <c r="H60" s="155">
        <f t="shared" si="5"/>
        <v>390</v>
      </c>
    </row>
    <row r="61" spans="1:15" ht="13.5" thickBot="1" x14ac:dyDescent="0.25">
      <c r="A61" s="164"/>
      <c r="B61" s="152" t="s">
        <v>116</v>
      </c>
      <c r="C61" s="153">
        <f>SUM(C60,C50,C39,C26)</f>
        <v>46774</v>
      </c>
      <c r="D61" s="154">
        <f t="shared" ref="D61:H61" si="6">SUM(D60,D50,D39,D26)</f>
        <v>32136</v>
      </c>
      <c r="E61" s="154">
        <f t="shared" si="6"/>
        <v>25</v>
      </c>
      <c r="F61" s="154">
        <f t="shared" si="6"/>
        <v>10513</v>
      </c>
      <c r="G61" s="154">
        <f t="shared" si="6"/>
        <v>1456</v>
      </c>
      <c r="H61" s="155">
        <f t="shared" si="6"/>
        <v>2644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46774</v>
      </c>
      <c r="D63" s="167">
        <f t="shared" si="7"/>
        <v>32136</v>
      </c>
      <c r="E63" s="166">
        <f t="shared" si="7"/>
        <v>25</v>
      </c>
      <c r="F63" s="166">
        <f t="shared" si="7"/>
        <v>10513</v>
      </c>
      <c r="G63" s="166">
        <f t="shared" si="7"/>
        <v>1456</v>
      </c>
      <c r="H63" s="166">
        <f t="shared" si="7"/>
        <v>2644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6"/>
  <sheetViews>
    <sheetView tabSelected="1" zoomScale="90" zoomScaleNormal="90" workbookViewId="0">
      <pane ySplit="10" topLeftCell="A11" activePane="bottomLeft" state="frozen"/>
      <selection pane="bottomLeft" activeCell="A8" sqref="A8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4.42578125" style="230" customWidth="1"/>
    <col min="4" max="4" width="12.85546875" style="230" customWidth="1"/>
    <col min="5" max="5" width="13.42578125" style="230" customWidth="1"/>
    <col min="6" max="8" width="12.85546875" style="230" customWidth="1"/>
    <col min="9" max="16384" width="10.85546875" style="230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 t="s">
        <v>120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54"/>
      <c r="B8" s="254"/>
      <c r="C8" s="254"/>
      <c r="D8" s="254"/>
      <c r="E8" s="254"/>
      <c r="F8" s="254"/>
      <c r="G8" s="254"/>
      <c r="H8" s="254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/>
      <c r="D11" s="213"/>
      <c r="E11" s="214"/>
      <c r="F11" s="215"/>
      <c r="G11" s="186" t="e">
        <f>D11/F11</f>
        <v>#DIV/0!</v>
      </c>
      <c r="H11" s="61">
        <f t="shared" ref="H11:H23" si="0">IF(D11&gt;F11,"0",F11-D11)</f>
        <v>0</v>
      </c>
    </row>
    <row r="12" spans="1:9" x14ac:dyDescent="0.2">
      <c r="A12" s="69">
        <v>115</v>
      </c>
      <c r="B12" s="81" t="s">
        <v>7</v>
      </c>
      <c r="C12" s="84"/>
      <c r="D12" s="85"/>
      <c r="E12" s="86"/>
      <c r="F12" s="87"/>
      <c r="G12" s="187" t="e">
        <f t="shared" ref="G12:G25" si="1">D12/F12</f>
        <v>#DIV/0!</v>
      </c>
      <c r="H12" s="88">
        <f t="shared" si="0"/>
        <v>0</v>
      </c>
    </row>
    <row r="13" spans="1:9" x14ac:dyDescent="0.2">
      <c r="A13" s="69">
        <v>116</v>
      </c>
      <c r="B13" s="81" t="s">
        <v>8</v>
      </c>
      <c r="C13" s="89"/>
      <c r="D13" s="90"/>
      <c r="E13" s="91"/>
      <c r="F13" s="92"/>
      <c r="G13" s="188" t="e">
        <f t="shared" si="1"/>
        <v>#DIV/0!</v>
      </c>
      <c r="H13" s="88">
        <f t="shared" si="0"/>
        <v>0</v>
      </c>
    </row>
    <row r="14" spans="1:9" x14ac:dyDescent="0.2">
      <c r="A14" s="69">
        <v>117</v>
      </c>
      <c r="B14" s="81" t="s">
        <v>9</v>
      </c>
      <c r="C14" s="84"/>
      <c r="D14" s="85"/>
      <c r="E14" s="86"/>
      <c r="F14" s="87"/>
      <c r="G14" s="187" t="e">
        <f t="shared" si="1"/>
        <v>#DIV/0!</v>
      </c>
      <c r="H14" s="88">
        <f t="shared" si="0"/>
        <v>0</v>
      </c>
    </row>
    <row r="15" spans="1:9" x14ac:dyDescent="0.2">
      <c r="A15" s="69">
        <v>118</v>
      </c>
      <c r="B15" s="81" t="s">
        <v>10</v>
      </c>
      <c r="C15" s="93"/>
      <c r="D15" s="94"/>
      <c r="E15" s="95"/>
      <c r="F15" s="96"/>
      <c r="G15" s="189" t="e">
        <f t="shared" si="1"/>
        <v>#DIV/0!</v>
      </c>
      <c r="H15" s="88">
        <f t="shared" si="0"/>
        <v>0</v>
      </c>
    </row>
    <row r="16" spans="1:9" x14ac:dyDescent="0.2">
      <c r="A16" s="69">
        <v>119</v>
      </c>
      <c r="B16" s="81" t="s">
        <v>11</v>
      </c>
      <c r="C16" s="93"/>
      <c r="D16" s="94"/>
      <c r="E16" s="95"/>
      <c r="F16" s="96"/>
      <c r="G16" s="189" t="e">
        <f t="shared" si="1"/>
        <v>#DIV/0!</v>
      </c>
      <c r="H16" s="88">
        <f t="shared" si="0"/>
        <v>0</v>
      </c>
    </row>
    <row r="17" spans="1:14" x14ac:dyDescent="0.2">
      <c r="A17" s="69">
        <v>121</v>
      </c>
      <c r="B17" s="81" t="s">
        <v>99</v>
      </c>
      <c r="C17" s="93"/>
      <c r="D17" s="94"/>
      <c r="E17" s="95"/>
      <c r="F17" s="96"/>
      <c r="G17" s="189" t="e">
        <f t="shared" si="1"/>
        <v>#DIV/0!</v>
      </c>
      <c r="H17" s="61">
        <f t="shared" si="0"/>
        <v>0</v>
      </c>
      <c r="I17" s="75"/>
      <c r="J17" s="26"/>
      <c r="K17" s="26"/>
      <c r="L17" s="26"/>
      <c r="M17" s="26"/>
    </row>
    <row r="18" spans="1:14" x14ac:dyDescent="0.2">
      <c r="A18" s="69">
        <v>125</v>
      </c>
      <c r="B18" s="81" t="s">
        <v>13</v>
      </c>
      <c r="C18" s="97"/>
      <c r="D18" s="98"/>
      <c r="E18" s="91"/>
      <c r="F18" s="99"/>
      <c r="G18" s="190" t="e">
        <f t="shared" si="1"/>
        <v>#DIV/0!</v>
      </c>
      <c r="H18" s="88">
        <f t="shared" si="0"/>
        <v>0</v>
      </c>
    </row>
    <row r="19" spans="1:14" x14ac:dyDescent="0.2">
      <c r="A19" s="69">
        <v>126</v>
      </c>
      <c r="B19" s="81" t="s">
        <v>14</v>
      </c>
      <c r="C19" s="93"/>
      <c r="D19" s="94"/>
      <c r="E19" s="95"/>
      <c r="F19" s="96"/>
      <c r="G19" s="189" t="e">
        <f t="shared" si="1"/>
        <v>#DIV/0!</v>
      </c>
      <c r="H19" s="88">
        <f t="shared" si="0"/>
        <v>0</v>
      </c>
    </row>
    <row r="20" spans="1:14" x14ac:dyDescent="0.2">
      <c r="A20" s="69">
        <v>127</v>
      </c>
      <c r="B20" s="81" t="s">
        <v>15</v>
      </c>
      <c r="C20" s="93"/>
      <c r="D20" s="94"/>
      <c r="E20" s="95"/>
      <c r="F20" s="96"/>
      <c r="G20" s="189" t="e">
        <f t="shared" si="1"/>
        <v>#DIV/0!</v>
      </c>
      <c r="H20" s="88">
        <f t="shared" si="0"/>
        <v>0</v>
      </c>
    </row>
    <row r="21" spans="1:14" x14ac:dyDescent="0.2">
      <c r="A21" s="69">
        <v>128</v>
      </c>
      <c r="B21" s="81" t="s">
        <v>16</v>
      </c>
      <c r="C21" s="100"/>
      <c r="D21" s="94"/>
      <c r="E21" s="95"/>
      <c r="F21" s="96"/>
      <c r="G21" s="189" t="e">
        <f t="shared" si="1"/>
        <v>#DIV/0!</v>
      </c>
      <c r="H21" s="88">
        <f t="shared" si="0"/>
        <v>0</v>
      </c>
    </row>
    <row r="22" spans="1:14" x14ac:dyDescent="0.2">
      <c r="A22" s="69">
        <v>135</v>
      </c>
      <c r="B22" s="81" t="s">
        <v>17</v>
      </c>
      <c r="C22" s="246"/>
      <c r="D22" s="247"/>
      <c r="E22" s="248"/>
      <c r="F22" s="249"/>
      <c r="G22" s="250" t="e">
        <f t="shared" si="1"/>
        <v>#DIV/0!</v>
      </c>
      <c r="H22" s="122">
        <f t="shared" si="0"/>
        <v>0</v>
      </c>
    </row>
    <row r="23" spans="1:14" ht="13.5" thickBot="1" x14ac:dyDescent="0.25">
      <c r="A23" s="69">
        <v>136</v>
      </c>
      <c r="B23" s="81" t="s">
        <v>18</v>
      </c>
      <c r="C23" s="101"/>
      <c r="D23" s="102"/>
      <c r="E23" s="103"/>
      <c r="F23" s="104"/>
      <c r="G23" s="191" t="e">
        <f t="shared" si="1"/>
        <v>#DIV/0!</v>
      </c>
      <c r="H23" s="105">
        <f t="shared" si="0"/>
        <v>0</v>
      </c>
    </row>
    <row r="24" spans="1:14" ht="13.5" thickBot="1" x14ac:dyDescent="0.25">
      <c r="A24" s="106"/>
      <c r="B24" s="107" t="s">
        <v>58</v>
      </c>
      <c r="C24" s="108">
        <f>SUM(C11:C23)</f>
        <v>0</v>
      </c>
      <c r="D24" s="109">
        <f>SUM(D11:D23)</f>
        <v>0</v>
      </c>
      <c r="E24" s="110">
        <f>SUM(E11:E23)</f>
        <v>0</v>
      </c>
      <c r="F24" s="111">
        <f>SUM(F11:F23)</f>
        <v>0</v>
      </c>
      <c r="G24" s="192" t="e">
        <f t="shared" si="1"/>
        <v>#DIV/0!</v>
      </c>
      <c r="H24" s="112">
        <f>SUM(H11:H23)</f>
        <v>0</v>
      </c>
    </row>
    <row r="25" spans="1:14" x14ac:dyDescent="0.2">
      <c r="A25" s="69">
        <v>211</v>
      </c>
      <c r="B25" s="81" t="s">
        <v>91</v>
      </c>
      <c r="C25" s="237"/>
      <c r="D25" s="238"/>
      <c r="E25" s="239"/>
      <c r="F25" s="240"/>
      <c r="G25" s="241" t="e">
        <f t="shared" si="1"/>
        <v>#DIV/0!</v>
      </c>
      <c r="H25" s="242">
        <f t="shared" ref="H25:H36" si="2">IF(D25&gt;F25,"0",F25-D25)</f>
        <v>0</v>
      </c>
    </row>
    <row r="26" spans="1:14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4" x14ac:dyDescent="0.2">
      <c r="A27" s="69">
        <v>215</v>
      </c>
      <c r="B27" s="81" t="s">
        <v>93</v>
      </c>
      <c r="C27" s="93"/>
      <c r="D27" s="94"/>
      <c r="E27" s="95"/>
      <c r="F27" s="96"/>
      <c r="G27" s="189" t="e">
        <f t="shared" ref="G27:G59" si="3">D27/F27</f>
        <v>#DIV/0!</v>
      </c>
      <c r="H27" s="88">
        <f t="shared" si="2"/>
        <v>0</v>
      </c>
      <c r="I27" s="2"/>
      <c r="J27" s="2"/>
      <c r="K27" s="2"/>
      <c r="L27" s="2"/>
      <c r="M27" s="2"/>
    </row>
    <row r="28" spans="1:14" x14ac:dyDescent="0.2">
      <c r="A28" s="69">
        <v>216</v>
      </c>
      <c r="B28" s="81" t="s">
        <v>22</v>
      </c>
      <c r="C28" s="113"/>
      <c r="D28" s="216"/>
      <c r="E28" s="218"/>
      <c r="F28" s="219"/>
      <c r="G28" s="193" t="e">
        <f t="shared" si="3"/>
        <v>#DIV/0!</v>
      </c>
      <c r="H28" s="88">
        <f t="shared" si="2"/>
        <v>0</v>
      </c>
      <c r="I28" s="2"/>
      <c r="J28" s="2"/>
      <c r="L28" s="2"/>
      <c r="M28" s="2"/>
    </row>
    <row r="29" spans="1:14" x14ac:dyDescent="0.2">
      <c r="A29" s="69">
        <v>221</v>
      </c>
      <c r="B29" s="81" t="s">
        <v>94</v>
      </c>
      <c r="C29" s="113"/>
      <c r="D29" s="216"/>
      <c r="E29" s="218"/>
      <c r="F29" s="219"/>
      <c r="G29" s="193" t="e">
        <f t="shared" si="3"/>
        <v>#DIV/0!</v>
      </c>
      <c r="H29" s="88">
        <f t="shared" si="2"/>
        <v>0</v>
      </c>
      <c r="I29" s="75"/>
    </row>
    <row r="30" spans="1:14" x14ac:dyDescent="0.2">
      <c r="A30" s="69">
        <v>222</v>
      </c>
      <c r="B30" s="81" t="s">
        <v>95</v>
      </c>
      <c r="C30" s="217"/>
      <c r="D30" s="216"/>
      <c r="E30" s="218"/>
      <c r="F30" s="219"/>
      <c r="G30" s="193" t="e">
        <f t="shared" si="3"/>
        <v>#DIV/0!</v>
      </c>
      <c r="H30" s="88">
        <f t="shared" si="2"/>
        <v>0</v>
      </c>
      <c r="I30" s="2"/>
      <c r="J30" s="2"/>
      <c r="K30" s="2"/>
      <c r="L30" s="2"/>
      <c r="N30" s="2"/>
    </row>
    <row r="31" spans="1:14" x14ac:dyDescent="0.2">
      <c r="A31" s="69">
        <v>225</v>
      </c>
      <c r="B31" s="81" t="s">
        <v>25</v>
      </c>
      <c r="C31" s="93"/>
      <c r="D31" s="94"/>
      <c r="E31" s="95"/>
      <c r="F31" s="96"/>
      <c r="G31" s="189" t="e">
        <f t="shared" si="3"/>
        <v>#DIV/0!</v>
      </c>
      <c r="H31" s="88">
        <f t="shared" si="2"/>
        <v>0</v>
      </c>
      <c r="I31" s="2"/>
      <c r="L31" s="2"/>
    </row>
    <row r="32" spans="1:14" x14ac:dyDescent="0.2">
      <c r="A32" s="69">
        <v>226</v>
      </c>
      <c r="B32" s="81" t="s">
        <v>26</v>
      </c>
      <c r="C32" s="93"/>
      <c r="D32" s="94"/>
      <c r="E32" s="95"/>
      <c r="F32" s="96"/>
      <c r="G32" s="189" t="e">
        <f t="shared" si="3"/>
        <v>#DIV/0!</v>
      </c>
      <c r="H32" s="225">
        <f t="shared" si="2"/>
        <v>0</v>
      </c>
      <c r="I32" s="226"/>
      <c r="J32" s="226"/>
      <c r="K32" s="226"/>
      <c r="L32" s="226"/>
      <c r="M32" s="231"/>
    </row>
    <row r="33" spans="1:14" x14ac:dyDescent="0.2">
      <c r="A33" s="69">
        <v>231</v>
      </c>
      <c r="B33" s="81" t="s">
        <v>96</v>
      </c>
      <c r="C33" s="123"/>
      <c r="D33" s="124"/>
      <c r="E33" s="95"/>
      <c r="F33" s="126"/>
      <c r="G33" s="194" t="e">
        <f t="shared" si="3"/>
        <v>#DIV/0!</v>
      </c>
      <c r="H33" s="88">
        <f t="shared" si="2"/>
        <v>0</v>
      </c>
      <c r="L33" s="2"/>
    </row>
    <row r="34" spans="1:14" x14ac:dyDescent="0.2">
      <c r="A34" s="69">
        <v>235</v>
      </c>
      <c r="B34" s="81" t="s">
        <v>28</v>
      </c>
      <c r="C34" s="93"/>
      <c r="D34" s="94"/>
      <c r="E34" s="95"/>
      <c r="F34" s="96"/>
      <c r="G34" s="194" t="e">
        <f t="shared" si="3"/>
        <v>#DIV/0!</v>
      </c>
      <c r="H34" s="88">
        <f t="shared" si="2"/>
        <v>0</v>
      </c>
      <c r="I34" s="232"/>
      <c r="J34" s="75"/>
      <c r="K34" s="75"/>
      <c r="L34" s="75"/>
      <c r="M34" s="75"/>
    </row>
    <row r="35" spans="1:14" x14ac:dyDescent="0.2">
      <c r="A35" s="69">
        <v>236</v>
      </c>
      <c r="B35" s="81" t="s">
        <v>29</v>
      </c>
      <c r="C35" s="84"/>
      <c r="D35" s="85"/>
      <c r="E35" s="86"/>
      <c r="F35" s="87"/>
      <c r="G35" s="187" t="e">
        <f t="shared" si="3"/>
        <v>#DIV/0!</v>
      </c>
      <c r="H35" s="88">
        <f t="shared" si="2"/>
        <v>0</v>
      </c>
    </row>
    <row r="36" spans="1:14" ht="13.5" thickBot="1" x14ac:dyDescent="0.25">
      <c r="A36" s="69">
        <v>237</v>
      </c>
      <c r="B36" s="81" t="s">
        <v>30</v>
      </c>
      <c r="C36" s="208"/>
      <c r="D36" s="209"/>
      <c r="E36" s="210"/>
      <c r="F36" s="211"/>
      <c r="G36" s="195" t="e">
        <f t="shared" si="3"/>
        <v>#DIV/0!</v>
      </c>
      <c r="H36" s="105">
        <f t="shared" si="2"/>
        <v>0</v>
      </c>
    </row>
    <row r="37" spans="1:14" ht="13.5" thickBot="1" x14ac:dyDescent="0.25">
      <c r="A37" s="106"/>
      <c r="B37" s="131" t="s">
        <v>57</v>
      </c>
      <c r="C37" s="108">
        <f>SUM(C25:C36)</f>
        <v>0</v>
      </c>
      <c r="D37" s="109">
        <f>SUM(D25:D36)</f>
        <v>0</v>
      </c>
      <c r="E37" s="110">
        <f>SUM(E25:E36)</f>
        <v>0</v>
      </c>
      <c r="F37" s="111">
        <f>SUM(F25:F36)</f>
        <v>0</v>
      </c>
      <c r="G37" s="192" t="e">
        <f t="shared" si="3"/>
        <v>#DIV/0!</v>
      </c>
      <c r="H37" s="112">
        <f>SUM(H25:H36)</f>
        <v>0</v>
      </c>
    </row>
    <row r="38" spans="1:14" x14ac:dyDescent="0.2">
      <c r="A38" s="69">
        <v>311</v>
      </c>
      <c r="B38" s="81" t="s">
        <v>97</v>
      </c>
      <c r="C38" s="237"/>
      <c r="D38" s="238"/>
      <c r="E38" s="239"/>
      <c r="F38" s="240"/>
      <c r="G38" s="241" t="e">
        <f t="shared" si="3"/>
        <v>#DIV/0!</v>
      </c>
      <c r="H38" s="242">
        <f t="shared" ref="H38:H47" si="4">IF(D38&gt;F38,"0",F38-D38)</f>
        <v>0</v>
      </c>
      <c r="I38" s="174"/>
      <c r="J38" s="174"/>
      <c r="K38" s="174"/>
      <c r="L38" s="174"/>
      <c r="M38" s="174"/>
    </row>
    <row r="39" spans="1:14" x14ac:dyDescent="0.2">
      <c r="A39" s="69">
        <v>315</v>
      </c>
      <c r="B39" s="81" t="s">
        <v>32</v>
      </c>
      <c r="C39" s="93"/>
      <c r="D39" s="94"/>
      <c r="E39" s="95"/>
      <c r="F39" s="96"/>
      <c r="G39" s="189" t="e">
        <f t="shared" si="3"/>
        <v>#DIV/0!</v>
      </c>
      <c r="H39" s="88">
        <f t="shared" si="4"/>
        <v>0</v>
      </c>
      <c r="I39" s="232"/>
      <c r="J39" s="174"/>
      <c r="K39" s="174"/>
      <c r="L39" s="174"/>
      <c r="M39" s="174"/>
    </row>
    <row r="40" spans="1:14" x14ac:dyDescent="0.2">
      <c r="A40" s="69">
        <v>316</v>
      </c>
      <c r="B40" s="81" t="s">
        <v>33</v>
      </c>
      <c r="C40" s="113"/>
      <c r="D40" s="216"/>
      <c r="E40" s="218"/>
      <c r="F40" s="219"/>
      <c r="G40" s="193" t="e">
        <f t="shared" si="3"/>
        <v>#DIV/0!</v>
      </c>
      <c r="H40" s="88">
        <f t="shared" si="4"/>
        <v>0</v>
      </c>
      <c r="I40" s="174"/>
      <c r="J40" s="174"/>
      <c r="K40" s="174"/>
      <c r="L40" s="174"/>
      <c r="M40" s="174"/>
    </row>
    <row r="41" spans="1:14" x14ac:dyDescent="0.2">
      <c r="A41" s="69">
        <v>317</v>
      </c>
      <c r="B41" s="81" t="s">
        <v>34</v>
      </c>
      <c r="C41" s="93"/>
      <c r="D41" s="94"/>
      <c r="E41" s="95"/>
      <c r="F41" s="96"/>
      <c r="G41" s="189" t="e">
        <f t="shared" si="3"/>
        <v>#DIV/0!</v>
      </c>
      <c r="H41" s="88">
        <f t="shared" si="4"/>
        <v>0</v>
      </c>
      <c r="I41" s="174"/>
      <c r="J41" s="174"/>
      <c r="K41" s="174"/>
      <c r="L41" s="174"/>
      <c r="M41" s="174"/>
    </row>
    <row r="42" spans="1:14" x14ac:dyDescent="0.2">
      <c r="A42" s="69">
        <v>325</v>
      </c>
      <c r="B42" s="81" t="s">
        <v>35</v>
      </c>
      <c r="C42" s="93"/>
      <c r="D42" s="94"/>
      <c r="E42" s="95"/>
      <c r="F42" s="96"/>
      <c r="G42" s="189" t="e">
        <f t="shared" si="3"/>
        <v>#DIV/0!</v>
      </c>
      <c r="H42" s="88">
        <f t="shared" si="4"/>
        <v>0</v>
      </c>
      <c r="I42" s="174"/>
      <c r="J42" s="174"/>
      <c r="K42" s="174"/>
      <c r="L42" s="174"/>
      <c r="M42" s="174"/>
    </row>
    <row r="43" spans="1:14" x14ac:dyDescent="0.2">
      <c r="A43" s="69">
        <v>326</v>
      </c>
      <c r="B43" s="81" t="s">
        <v>36</v>
      </c>
      <c r="C43" s="93"/>
      <c r="D43" s="94"/>
      <c r="E43" s="95"/>
      <c r="F43" s="96"/>
      <c r="G43" s="189" t="e">
        <f t="shared" si="3"/>
        <v>#DIV/0!</v>
      </c>
      <c r="H43" s="88">
        <f t="shared" si="4"/>
        <v>0</v>
      </c>
      <c r="I43" s="174"/>
      <c r="J43" s="174"/>
      <c r="K43" s="174"/>
      <c r="L43" s="174"/>
      <c r="M43" s="174"/>
    </row>
    <row r="44" spans="1:14" x14ac:dyDescent="0.2">
      <c r="A44" s="69">
        <v>327</v>
      </c>
      <c r="B44" s="81" t="s">
        <v>37</v>
      </c>
      <c r="C44" s="93"/>
      <c r="D44" s="94"/>
      <c r="E44" s="95"/>
      <c r="F44" s="96"/>
      <c r="G44" s="189" t="e">
        <f t="shared" si="3"/>
        <v>#DIV/0!</v>
      </c>
      <c r="H44" s="88">
        <f t="shared" si="4"/>
        <v>0</v>
      </c>
      <c r="I44" s="174"/>
      <c r="J44" s="174"/>
      <c r="K44" s="174"/>
      <c r="L44" s="174"/>
      <c r="M44" s="174"/>
    </row>
    <row r="45" spans="1:14" x14ac:dyDescent="0.2">
      <c r="A45" s="69">
        <v>335</v>
      </c>
      <c r="B45" s="81" t="s">
        <v>38</v>
      </c>
      <c r="C45" s="132"/>
      <c r="D45" s="133"/>
      <c r="E45" s="134"/>
      <c r="F45" s="135"/>
      <c r="G45" s="196" t="e">
        <f t="shared" si="3"/>
        <v>#DIV/0!</v>
      </c>
      <c r="H45" s="136">
        <f t="shared" si="4"/>
        <v>0</v>
      </c>
      <c r="I45" s="232"/>
      <c r="J45" s="174"/>
      <c r="K45" s="174"/>
      <c r="L45" s="174"/>
      <c r="M45" s="174"/>
      <c r="N45" s="174"/>
    </row>
    <row r="46" spans="1:14" x14ac:dyDescent="0.2">
      <c r="A46" s="69">
        <v>336</v>
      </c>
      <c r="B46" s="81" t="s">
        <v>39</v>
      </c>
      <c r="C46" s="93"/>
      <c r="D46" s="94"/>
      <c r="E46" s="95"/>
      <c r="F46" s="96"/>
      <c r="G46" s="189" t="e">
        <f t="shared" si="3"/>
        <v>#DIV/0!</v>
      </c>
      <c r="H46" s="88">
        <f t="shared" si="4"/>
        <v>0</v>
      </c>
      <c r="I46" s="174"/>
      <c r="J46" s="174"/>
      <c r="K46" s="174"/>
      <c r="L46" s="174"/>
      <c r="M46" s="174"/>
    </row>
    <row r="47" spans="1:14" ht="13.5" thickBot="1" x14ac:dyDescent="0.25">
      <c r="A47" s="69">
        <v>337</v>
      </c>
      <c r="B47" s="81" t="s">
        <v>40</v>
      </c>
      <c r="C47" s="208"/>
      <c r="D47" s="209"/>
      <c r="E47" s="210"/>
      <c r="F47" s="211"/>
      <c r="G47" s="195" t="e">
        <f t="shared" si="3"/>
        <v>#DIV/0!</v>
      </c>
      <c r="H47" s="105">
        <f t="shared" si="4"/>
        <v>0</v>
      </c>
      <c r="I47" s="174"/>
      <c r="J47" s="174"/>
      <c r="K47" s="174"/>
      <c r="L47" s="174"/>
      <c r="M47" s="174"/>
    </row>
    <row r="48" spans="1:14" ht="13.5" thickBot="1" x14ac:dyDescent="0.25">
      <c r="A48" s="106"/>
      <c r="B48" s="131" t="s">
        <v>56</v>
      </c>
      <c r="C48" s="108">
        <f>SUM(C38:C47)</f>
        <v>0</v>
      </c>
      <c r="D48" s="109">
        <f>SUM(D38:D47)</f>
        <v>0</v>
      </c>
      <c r="E48" s="110">
        <f>SUM(E38:E47)</f>
        <v>0</v>
      </c>
      <c r="F48" s="111">
        <f>SUM(F38:F47)</f>
        <v>0</v>
      </c>
      <c r="G48" s="192" t="e">
        <f t="shared" si="3"/>
        <v>#DIV/0!</v>
      </c>
      <c r="H48" s="112">
        <f>SUM(H38:H47)</f>
        <v>0</v>
      </c>
    </row>
    <row r="49" spans="1:12" x14ac:dyDescent="0.2">
      <c r="A49" s="69">
        <v>415</v>
      </c>
      <c r="B49" s="81" t="s">
        <v>41</v>
      </c>
      <c r="C49" s="212"/>
      <c r="D49" s="213"/>
      <c r="E49" s="214"/>
      <c r="F49" s="215"/>
      <c r="G49" s="186" t="e">
        <f t="shared" si="3"/>
        <v>#DIV/0!</v>
      </c>
      <c r="H49" s="61">
        <f t="shared" ref="H49:H57" si="5">IF(D49&gt;F49,"0",F49-D49)</f>
        <v>0</v>
      </c>
      <c r="I49" s="2"/>
      <c r="J49" s="2"/>
      <c r="L49" s="2"/>
    </row>
    <row r="50" spans="1:12" x14ac:dyDescent="0.2">
      <c r="A50" s="69">
        <v>416</v>
      </c>
      <c r="B50" s="81" t="s">
        <v>42</v>
      </c>
      <c r="C50" s="113"/>
      <c r="D50" s="216"/>
      <c r="E50" s="218"/>
      <c r="F50" s="219"/>
      <c r="G50" s="193" t="e">
        <f t="shared" si="3"/>
        <v>#DIV/0!</v>
      </c>
      <c r="H50" s="88">
        <f t="shared" si="5"/>
        <v>0</v>
      </c>
      <c r="L50" s="2"/>
    </row>
    <row r="51" spans="1:12" x14ac:dyDescent="0.2">
      <c r="A51" s="69">
        <v>417</v>
      </c>
      <c r="B51" s="81" t="s">
        <v>43</v>
      </c>
      <c r="C51" s="113"/>
      <c r="D51" s="216"/>
      <c r="E51" s="218"/>
      <c r="F51" s="219"/>
      <c r="G51" s="193" t="e">
        <f>D51/F51</f>
        <v>#DIV/0!</v>
      </c>
      <c r="H51" s="88">
        <f t="shared" si="5"/>
        <v>0</v>
      </c>
    </row>
    <row r="52" spans="1:12" x14ac:dyDescent="0.2">
      <c r="A52" s="69">
        <v>421</v>
      </c>
      <c r="B52" s="81" t="s">
        <v>98</v>
      </c>
      <c r="C52" s="93"/>
      <c r="D52" s="94"/>
      <c r="E52" s="95"/>
      <c r="F52" s="96"/>
      <c r="G52" s="189" t="e">
        <f t="shared" si="3"/>
        <v>#DIV/0!</v>
      </c>
      <c r="H52" s="88">
        <f t="shared" si="5"/>
        <v>0</v>
      </c>
    </row>
    <row r="53" spans="1:12" x14ac:dyDescent="0.2">
      <c r="A53" s="69">
        <v>425</v>
      </c>
      <c r="B53" s="81" t="s">
        <v>45</v>
      </c>
      <c r="C53" s="93"/>
      <c r="D53" s="94"/>
      <c r="E53" s="95"/>
      <c r="F53" s="96"/>
      <c r="G53" s="189" t="e">
        <f t="shared" si="3"/>
        <v>#DIV/0!</v>
      </c>
      <c r="H53" s="88">
        <f t="shared" si="5"/>
        <v>0</v>
      </c>
      <c r="I53" s="2"/>
      <c r="J53" s="2"/>
      <c r="L53" s="2"/>
    </row>
    <row r="54" spans="1:12" x14ac:dyDescent="0.2">
      <c r="A54" s="69">
        <v>594</v>
      </c>
      <c r="B54" s="81" t="s">
        <v>46</v>
      </c>
      <c r="C54" s="113"/>
      <c r="D54" s="216"/>
      <c r="E54" s="218"/>
      <c r="F54" s="219"/>
      <c r="G54" s="193" t="e">
        <f t="shared" si="3"/>
        <v>#DIV/0!</v>
      </c>
      <c r="H54" s="88">
        <f t="shared" si="5"/>
        <v>0</v>
      </c>
      <c r="I54" s="2"/>
      <c r="J54" s="2"/>
      <c r="L54" s="2"/>
    </row>
    <row r="55" spans="1:12" x14ac:dyDescent="0.2">
      <c r="A55" s="69">
        <v>435</v>
      </c>
      <c r="B55" s="81" t="s">
        <v>47</v>
      </c>
      <c r="C55" s="137"/>
      <c r="D55" s="90"/>
      <c r="E55" s="91"/>
      <c r="F55" s="138"/>
      <c r="G55" s="190" t="e">
        <f t="shared" si="3"/>
        <v>#DIV/0!</v>
      </c>
      <c r="H55" s="88">
        <f t="shared" si="5"/>
        <v>0</v>
      </c>
      <c r="I55" s="2"/>
      <c r="J55" s="2"/>
      <c r="L55" s="2"/>
    </row>
    <row r="56" spans="1:12" x14ac:dyDescent="0.2">
      <c r="A56" s="69">
        <v>436</v>
      </c>
      <c r="B56" s="81" t="s">
        <v>48</v>
      </c>
      <c r="C56" s="93"/>
      <c r="D56" s="94"/>
      <c r="E56" s="95"/>
      <c r="F56" s="96"/>
      <c r="G56" s="189" t="e">
        <f t="shared" si="3"/>
        <v>#DIV/0!</v>
      </c>
      <c r="H56" s="88">
        <f t="shared" si="5"/>
        <v>0</v>
      </c>
      <c r="I56" s="2"/>
      <c r="J56" s="2"/>
      <c r="L56" s="2"/>
    </row>
    <row r="57" spans="1:12" ht="13.5" thickBot="1" x14ac:dyDescent="0.25">
      <c r="A57" s="69">
        <v>437</v>
      </c>
      <c r="B57" s="81" t="s">
        <v>49</v>
      </c>
      <c r="C57" s="208"/>
      <c r="D57" s="209"/>
      <c r="E57" s="210"/>
      <c r="F57" s="211"/>
      <c r="G57" s="195" t="e">
        <f t="shared" si="3"/>
        <v>#DIV/0!</v>
      </c>
      <c r="H57" s="105">
        <f t="shared" si="5"/>
        <v>0</v>
      </c>
    </row>
    <row r="58" spans="1:12" ht="13.5" thickBot="1" x14ac:dyDescent="0.25">
      <c r="A58" s="139"/>
      <c r="B58" s="140" t="s">
        <v>55</v>
      </c>
      <c r="C58" s="108">
        <f>SUM(C49:C57)</f>
        <v>0</v>
      </c>
      <c r="D58" s="109">
        <f t="shared" ref="D58:H58" si="6">SUM(D49:D57)</f>
        <v>0</v>
      </c>
      <c r="E58" s="110">
        <f t="shared" si="6"/>
        <v>0</v>
      </c>
      <c r="F58" s="111">
        <f t="shared" si="6"/>
        <v>0</v>
      </c>
      <c r="G58" s="192" t="e">
        <f t="shared" si="3"/>
        <v>#DIV/0!</v>
      </c>
      <c r="H58" s="112">
        <f t="shared" si="6"/>
        <v>0</v>
      </c>
    </row>
    <row r="59" spans="1:12" ht="13.5" thickBot="1" x14ac:dyDescent="0.25">
      <c r="A59" s="139"/>
      <c r="B59" s="140" t="s">
        <v>116</v>
      </c>
      <c r="C59" s="108">
        <f>SUM(C58,C48,C37,C24)</f>
        <v>0</v>
      </c>
      <c r="D59" s="109">
        <f t="shared" ref="D59:H59" si="7">SUM(D58,D48,D37,D24)</f>
        <v>0</v>
      </c>
      <c r="E59" s="110">
        <f t="shared" si="7"/>
        <v>0</v>
      </c>
      <c r="F59" s="111">
        <f t="shared" si="7"/>
        <v>0</v>
      </c>
      <c r="G59" s="192" t="e">
        <f t="shared" si="3"/>
        <v>#DIV/0!</v>
      </c>
      <c r="H59" s="112">
        <f t="shared" si="7"/>
        <v>0</v>
      </c>
    </row>
    <row r="60" spans="1:12" s="75" customFormat="1" x14ac:dyDescent="0.2"/>
    <row r="61" spans="1:12" s="75" customFormat="1" x14ac:dyDescent="0.2"/>
    <row r="62" spans="1:12" s="75" customFormat="1" x14ac:dyDescent="0.2"/>
    <row r="63" spans="1:12" s="75" customFormat="1" x14ac:dyDescent="0.2"/>
    <row r="64" spans="1:12" s="75" customFormat="1" x14ac:dyDescent="0.2"/>
    <row r="65" s="75" customFormat="1" x14ac:dyDescent="0.2"/>
    <row r="66" s="75" customFormat="1" x14ac:dyDescent="0.2"/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7"/>
  <sheetViews>
    <sheetView zoomScale="80" zoomScaleNormal="80" workbookViewId="0">
      <pane ySplit="12" topLeftCell="A13" activePane="bottomLeft" state="frozen"/>
      <selection pane="bottomLeft" activeCell="L49" sqref="L49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1.85546875" style="230" customWidth="1"/>
    <col min="4" max="4" width="10.85546875" style="230" customWidth="1"/>
    <col min="5" max="6" width="11.42578125" style="230" customWidth="1"/>
    <col min="7" max="7" width="12" style="230" customWidth="1"/>
    <col min="8" max="8" width="12.85546875" style="230" customWidth="1"/>
    <col min="9" max="16384" width="10.85546875" style="230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 t="s">
        <v>120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/>
      <c r="D13" s="201"/>
      <c r="E13" s="201"/>
      <c r="F13" s="201"/>
      <c r="G13" s="201"/>
      <c r="H13" s="65"/>
    </row>
    <row r="14" spans="1:8" x14ac:dyDescent="0.2">
      <c r="A14" s="45">
        <v>115</v>
      </c>
      <c r="B14" s="67" t="s">
        <v>7</v>
      </c>
      <c r="C14" s="137"/>
      <c r="D14" s="202"/>
      <c r="E14" s="203"/>
      <c r="F14" s="202"/>
      <c r="G14" s="202"/>
      <c r="H14" s="148"/>
    </row>
    <row r="15" spans="1:8" x14ac:dyDescent="0.2">
      <c r="A15" s="45">
        <v>116</v>
      </c>
      <c r="B15" s="67" t="s">
        <v>8</v>
      </c>
      <c r="C15" s="137"/>
      <c r="D15" s="90"/>
      <c r="E15" s="90"/>
      <c r="F15" s="90"/>
      <c r="G15" s="90"/>
      <c r="H15" s="148"/>
    </row>
    <row r="16" spans="1:8" x14ac:dyDescent="0.2">
      <c r="A16" s="45">
        <v>117</v>
      </c>
      <c r="B16" s="67" t="s">
        <v>9</v>
      </c>
      <c r="C16" s="137"/>
      <c r="D16" s="202"/>
      <c r="E16" s="202"/>
      <c r="F16" s="202"/>
      <c r="G16" s="202"/>
      <c r="H16" s="148"/>
    </row>
    <row r="17" spans="1:8" x14ac:dyDescent="0.2">
      <c r="A17" s="45">
        <v>118</v>
      </c>
      <c r="B17" s="67" t="s">
        <v>10</v>
      </c>
      <c r="C17" s="93"/>
      <c r="D17" s="90"/>
      <c r="E17" s="149"/>
      <c r="F17" s="204"/>
      <c r="G17" s="204"/>
      <c r="H17" s="147"/>
    </row>
    <row r="18" spans="1:8" x14ac:dyDescent="0.2">
      <c r="A18" s="45">
        <v>119</v>
      </c>
      <c r="B18" s="67" t="s">
        <v>11</v>
      </c>
      <c r="C18" s="144"/>
      <c r="D18" s="145"/>
      <c r="E18" s="145"/>
      <c r="F18" s="145"/>
      <c r="G18" s="145"/>
      <c r="H18" s="147"/>
    </row>
    <row r="19" spans="1:8" x14ac:dyDescent="0.2">
      <c r="A19" s="45">
        <v>121</v>
      </c>
      <c r="B19" s="67" t="s">
        <v>99</v>
      </c>
      <c r="C19" s="137"/>
      <c r="D19" s="90"/>
      <c r="E19" s="90"/>
      <c r="F19" s="90"/>
      <c r="G19" s="90"/>
      <c r="H19" s="255"/>
    </row>
    <row r="20" spans="1:8" x14ac:dyDescent="0.2">
      <c r="A20" s="45">
        <v>125</v>
      </c>
      <c r="B20" s="67" t="s">
        <v>13</v>
      </c>
      <c r="C20" s="205"/>
      <c r="D20" s="90"/>
      <c r="E20" s="90"/>
      <c r="F20" s="90"/>
      <c r="G20" s="90"/>
      <c r="H20" s="148"/>
    </row>
    <row r="21" spans="1:8" x14ac:dyDescent="0.2">
      <c r="A21" s="45">
        <v>126</v>
      </c>
      <c r="B21" s="67" t="s">
        <v>14</v>
      </c>
      <c r="C21" s="137"/>
      <c r="D21" s="90"/>
      <c r="E21" s="90"/>
      <c r="F21" s="90"/>
      <c r="G21" s="90"/>
      <c r="H21" s="148"/>
    </row>
    <row r="22" spans="1:8" x14ac:dyDescent="0.2">
      <c r="A22" s="45">
        <v>127</v>
      </c>
      <c r="B22" s="67" t="s">
        <v>15</v>
      </c>
      <c r="C22" s="137"/>
      <c r="D22" s="90"/>
      <c r="E22" s="90"/>
      <c r="F22" s="90"/>
      <c r="G22" s="90"/>
      <c r="H22" s="148"/>
    </row>
    <row r="23" spans="1:8" x14ac:dyDescent="0.2">
      <c r="A23" s="45">
        <v>128</v>
      </c>
      <c r="B23" s="67" t="s">
        <v>16</v>
      </c>
      <c r="C23" s="137"/>
      <c r="D23" s="90"/>
      <c r="E23" s="90"/>
      <c r="F23" s="90"/>
      <c r="G23" s="90"/>
      <c r="H23" s="148"/>
    </row>
    <row r="24" spans="1:8" x14ac:dyDescent="0.2">
      <c r="A24" s="45">
        <v>135</v>
      </c>
      <c r="B24" s="67" t="s">
        <v>17</v>
      </c>
      <c r="C24" s="251"/>
      <c r="D24" s="252"/>
      <c r="E24" s="252"/>
      <c r="F24" s="252"/>
      <c r="G24" s="204"/>
      <c r="H24" s="253"/>
    </row>
    <row r="25" spans="1:8" ht="13.5" thickBot="1" x14ac:dyDescent="0.25">
      <c r="A25" s="45">
        <v>136</v>
      </c>
      <c r="B25" s="67" t="s">
        <v>18</v>
      </c>
      <c r="C25" s="198"/>
      <c r="D25" s="206"/>
      <c r="E25" s="206"/>
      <c r="F25" s="206"/>
      <c r="G25" s="206"/>
      <c r="H25" s="207"/>
    </row>
    <row r="26" spans="1:8" ht="13.5" thickBot="1" x14ac:dyDescent="0.25">
      <c r="A26" s="151"/>
      <c r="B26" s="152" t="s">
        <v>58</v>
      </c>
      <c r="C26" s="153">
        <f t="shared" ref="C26:H26" si="0">SUM(C13:C25)</f>
        <v>0</v>
      </c>
      <c r="D26" s="154">
        <f t="shared" si="0"/>
        <v>0</v>
      </c>
      <c r="E26" s="154">
        <f t="shared" si="0"/>
        <v>0</v>
      </c>
      <c r="F26" s="154">
        <f t="shared" si="0"/>
        <v>0</v>
      </c>
      <c r="G26" s="154">
        <f t="shared" si="0"/>
        <v>0</v>
      </c>
      <c r="H26" s="155">
        <f t="shared" si="0"/>
        <v>0</v>
      </c>
    </row>
    <row r="27" spans="1:8" x14ac:dyDescent="0.2">
      <c r="A27" s="45">
        <v>211</v>
      </c>
      <c r="B27" s="67" t="s">
        <v>91</v>
      </c>
      <c r="C27" s="243"/>
      <c r="D27" s="244"/>
      <c r="E27" s="244"/>
      <c r="F27" s="244"/>
      <c r="G27" s="244"/>
      <c r="H27" s="245"/>
    </row>
    <row r="28" spans="1:8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8" x14ac:dyDescent="0.2">
      <c r="A29" s="45">
        <v>215</v>
      </c>
      <c r="B29" s="67" t="s">
        <v>93</v>
      </c>
      <c r="C29" s="156"/>
      <c r="D29" s="157"/>
      <c r="E29" s="157"/>
      <c r="F29" s="157"/>
      <c r="G29" s="157"/>
      <c r="H29" s="147"/>
    </row>
    <row r="30" spans="1:8" x14ac:dyDescent="0.2">
      <c r="A30" s="45">
        <v>216</v>
      </c>
      <c r="B30" s="67" t="s">
        <v>22</v>
      </c>
      <c r="C30" s="221"/>
      <c r="D30" s="220"/>
      <c r="E30" s="220"/>
      <c r="F30" s="220"/>
      <c r="G30" s="220"/>
      <c r="H30" s="147"/>
    </row>
    <row r="31" spans="1:8" x14ac:dyDescent="0.2">
      <c r="A31" s="45">
        <v>221</v>
      </c>
      <c r="B31" s="67" t="s">
        <v>94</v>
      </c>
      <c r="C31" s="221"/>
      <c r="D31" s="220"/>
      <c r="E31" s="220"/>
      <c r="F31" s="220"/>
      <c r="G31" s="220"/>
      <c r="H31" s="147"/>
    </row>
    <row r="32" spans="1:8" x14ac:dyDescent="0.2">
      <c r="A32" s="45">
        <v>222</v>
      </c>
      <c r="B32" s="67" t="s">
        <v>95</v>
      </c>
      <c r="C32" s="221"/>
      <c r="D32" s="220"/>
      <c r="E32" s="220"/>
      <c r="F32" s="220"/>
      <c r="G32" s="220"/>
      <c r="H32" s="147"/>
    </row>
    <row r="33" spans="1:8" x14ac:dyDescent="0.2">
      <c r="A33" s="45">
        <v>225</v>
      </c>
      <c r="B33" s="67" t="s">
        <v>25</v>
      </c>
      <c r="C33" s="144"/>
      <c r="D33" s="149"/>
      <c r="E33" s="149"/>
      <c r="F33" s="149"/>
      <c r="G33" s="149"/>
      <c r="H33" s="147"/>
    </row>
    <row r="34" spans="1:8" x14ac:dyDescent="0.2">
      <c r="A34" s="45">
        <v>226</v>
      </c>
      <c r="B34" s="67" t="s">
        <v>26</v>
      </c>
      <c r="C34" s="156"/>
      <c r="D34" s="157"/>
      <c r="E34" s="157"/>
      <c r="F34" s="157"/>
      <c r="G34" s="157"/>
      <c r="H34" s="160"/>
    </row>
    <row r="35" spans="1:8" x14ac:dyDescent="0.2">
      <c r="A35" s="45">
        <v>231</v>
      </c>
      <c r="B35" s="67" t="s">
        <v>96</v>
      </c>
      <c r="C35" s="221"/>
      <c r="D35" s="220"/>
      <c r="E35" s="220"/>
      <c r="F35" s="220"/>
      <c r="G35" s="220"/>
      <c r="H35" s="147"/>
    </row>
    <row r="36" spans="1:8" x14ac:dyDescent="0.2">
      <c r="A36" s="45">
        <v>235</v>
      </c>
      <c r="B36" s="67" t="s">
        <v>28</v>
      </c>
      <c r="C36" s="137"/>
      <c r="D36" s="90"/>
      <c r="E36" s="90"/>
      <c r="F36" s="90"/>
      <c r="G36" s="90"/>
      <c r="H36" s="148"/>
    </row>
    <row r="37" spans="1:8" x14ac:dyDescent="0.2">
      <c r="A37" s="45">
        <v>236</v>
      </c>
      <c r="B37" s="67" t="s">
        <v>29</v>
      </c>
      <c r="C37" s="144"/>
      <c r="D37" s="145"/>
      <c r="E37" s="145"/>
      <c r="F37" s="145"/>
      <c r="G37" s="145"/>
      <c r="H37" s="147"/>
    </row>
    <row r="38" spans="1:8" ht="13.5" thickBot="1" x14ac:dyDescent="0.25">
      <c r="A38" s="45">
        <v>237</v>
      </c>
      <c r="B38" s="67" t="s">
        <v>30</v>
      </c>
      <c r="C38" s="198"/>
      <c r="D38" s="199"/>
      <c r="E38" s="199"/>
      <c r="F38" s="199"/>
      <c r="G38" s="197"/>
      <c r="H38" s="48"/>
    </row>
    <row r="39" spans="1:8" ht="13.5" thickBot="1" x14ac:dyDescent="0.25">
      <c r="A39" s="151"/>
      <c r="B39" s="152" t="s">
        <v>57</v>
      </c>
      <c r="C39" s="153">
        <f t="shared" ref="C39:H39" si="1">SUM(C27:C38)</f>
        <v>0</v>
      </c>
      <c r="D39" s="154">
        <f t="shared" si="1"/>
        <v>0</v>
      </c>
      <c r="E39" s="154">
        <f t="shared" si="1"/>
        <v>0</v>
      </c>
      <c r="F39" s="154">
        <f t="shared" si="1"/>
        <v>0</v>
      </c>
      <c r="G39" s="154">
        <f t="shared" si="1"/>
        <v>0</v>
      </c>
      <c r="H39" s="155">
        <f t="shared" si="1"/>
        <v>0</v>
      </c>
    </row>
    <row r="40" spans="1:8" x14ac:dyDescent="0.2">
      <c r="A40" s="45">
        <v>311</v>
      </c>
      <c r="B40" s="67" t="s">
        <v>97</v>
      </c>
      <c r="C40" s="243"/>
      <c r="D40" s="244"/>
      <c r="E40" s="244"/>
      <c r="F40" s="244"/>
      <c r="G40" s="244"/>
      <c r="H40" s="245"/>
    </row>
    <row r="41" spans="1:8" x14ac:dyDescent="0.2">
      <c r="A41" s="45">
        <v>315</v>
      </c>
      <c r="B41" s="67" t="s">
        <v>32</v>
      </c>
      <c r="C41" s="144"/>
      <c r="D41" s="149"/>
      <c r="E41" s="149"/>
      <c r="F41" s="149"/>
      <c r="G41" s="149"/>
      <c r="H41" s="147"/>
    </row>
    <row r="42" spans="1:8" x14ac:dyDescent="0.2">
      <c r="A42" s="45">
        <v>316</v>
      </c>
      <c r="B42" s="67" t="s">
        <v>33</v>
      </c>
      <c r="C42" s="162"/>
      <c r="D42" s="149"/>
      <c r="E42" s="149"/>
      <c r="F42" s="149"/>
      <c r="G42" s="149"/>
      <c r="H42" s="147"/>
    </row>
    <row r="43" spans="1:8" x14ac:dyDescent="0.2">
      <c r="A43" s="45">
        <v>317</v>
      </c>
      <c r="B43" s="67" t="s">
        <v>34</v>
      </c>
      <c r="C43" s="221"/>
      <c r="D43" s="220"/>
      <c r="E43" s="220"/>
      <c r="F43" s="220"/>
      <c r="G43" s="220"/>
      <c r="H43" s="148"/>
    </row>
    <row r="44" spans="1:8" x14ac:dyDescent="0.2">
      <c r="A44" s="45">
        <v>325</v>
      </c>
      <c r="B44" s="67" t="s">
        <v>35</v>
      </c>
      <c r="C44" s="144"/>
      <c r="D44" s="149"/>
      <c r="E44" s="149"/>
      <c r="F44" s="149"/>
      <c r="G44" s="149"/>
      <c r="H44" s="148"/>
    </row>
    <row r="45" spans="1:8" x14ac:dyDescent="0.2">
      <c r="A45" s="45">
        <v>326</v>
      </c>
      <c r="B45" s="67" t="s">
        <v>36</v>
      </c>
      <c r="C45" s="144"/>
      <c r="D45" s="149"/>
      <c r="E45" s="149"/>
      <c r="F45" s="149"/>
      <c r="G45" s="149"/>
      <c r="H45" s="147"/>
    </row>
    <row r="46" spans="1:8" x14ac:dyDescent="0.2">
      <c r="A46" s="45">
        <v>327</v>
      </c>
      <c r="B46" s="67" t="s">
        <v>37</v>
      </c>
      <c r="C46" s="144"/>
      <c r="D46" s="90"/>
      <c r="E46" s="149"/>
      <c r="F46" s="149"/>
      <c r="G46" s="149"/>
      <c r="H46" s="147"/>
    </row>
    <row r="47" spans="1:8" x14ac:dyDescent="0.2">
      <c r="A47" s="45">
        <v>335</v>
      </c>
      <c r="B47" s="67" t="s">
        <v>38</v>
      </c>
      <c r="C47" s="144"/>
      <c r="D47" s="145"/>
      <c r="E47" s="145"/>
      <c r="F47" s="145"/>
      <c r="G47" s="145"/>
      <c r="H47" s="147"/>
    </row>
    <row r="48" spans="1:8" x14ac:dyDescent="0.2">
      <c r="A48" s="45">
        <v>336</v>
      </c>
      <c r="B48" s="67" t="s">
        <v>39</v>
      </c>
      <c r="C48" s="144"/>
      <c r="D48" s="149"/>
      <c r="E48" s="149"/>
      <c r="F48" s="149"/>
      <c r="G48" s="149"/>
      <c r="H48" s="147"/>
    </row>
    <row r="49" spans="1:8" ht="13.5" thickBot="1" x14ac:dyDescent="0.25">
      <c r="A49" s="45">
        <v>337</v>
      </c>
      <c r="B49" s="67" t="s">
        <v>40</v>
      </c>
      <c r="C49" s="68"/>
      <c r="D49" s="197"/>
      <c r="E49" s="197"/>
      <c r="F49" s="197"/>
      <c r="G49" s="197"/>
      <c r="H49" s="48"/>
    </row>
    <row r="50" spans="1:8" ht="13.5" thickBot="1" x14ac:dyDescent="0.25">
      <c r="A50" s="151"/>
      <c r="B50" s="152" t="s">
        <v>56</v>
      </c>
      <c r="C50" s="153">
        <f>SUM(C40:C49)</f>
        <v>0</v>
      </c>
      <c r="D50" s="154">
        <f t="shared" ref="D50:H50" si="2">SUM(D40:D49)</f>
        <v>0</v>
      </c>
      <c r="E50" s="154">
        <f t="shared" si="2"/>
        <v>0</v>
      </c>
      <c r="F50" s="154">
        <f t="shared" si="2"/>
        <v>0</v>
      </c>
      <c r="G50" s="154">
        <f t="shared" si="2"/>
        <v>0</v>
      </c>
      <c r="H50" s="155">
        <f t="shared" si="2"/>
        <v>0</v>
      </c>
    </row>
    <row r="51" spans="1:8" x14ac:dyDescent="0.2">
      <c r="A51" s="45">
        <v>415</v>
      </c>
      <c r="B51" s="67" t="s">
        <v>41</v>
      </c>
      <c r="C51" s="60"/>
      <c r="D51" s="143"/>
      <c r="E51" s="143"/>
      <c r="F51" s="143"/>
      <c r="G51" s="143"/>
      <c r="H51" s="47"/>
    </row>
    <row r="52" spans="1:8" x14ac:dyDescent="0.2">
      <c r="A52" s="45">
        <v>416</v>
      </c>
      <c r="B52" s="67" t="s">
        <v>42</v>
      </c>
      <c r="C52" s="221"/>
      <c r="D52" s="220"/>
      <c r="E52" s="220"/>
      <c r="F52" s="220"/>
      <c r="G52" s="220"/>
      <c r="H52" s="147"/>
    </row>
    <row r="53" spans="1:8" x14ac:dyDescent="0.2">
      <c r="A53" s="45">
        <v>417</v>
      </c>
      <c r="B53" s="67" t="s">
        <v>43</v>
      </c>
      <c r="C53" s="221"/>
      <c r="D53" s="163"/>
      <c r="E53" s="220"/>
      <c r="F53" s="220"/>
      <c r="G53" s="220"/>
      <c r="H53" s="147"/>
    </row>
    <row r="54" spans="1:8" x14ac:dyDescent="0.2">
      <c r="A54" s="45">
        <v>421</v>
      </c>
      <c r="B54" s="67" t="s">
        <v>98</v>
      </c>
      <c r="C54" s="144"/>
      <c r="D54" s="149"/>
      <c r="E54" s="149"/>
      <c r="F54" s="149"/>
      <c r="G54" s="149"/>
      <c r="H54" s="147"/>
    </row>
    <row r="55" spans="1:8" x14ac:dyDescent="0.2">
      <c r="A55" s="45">
        <v>425</v>
      </c>
      <c r="B55" s="67" t="s">
        <v>45</v>
      </c>
      <c r="C55" s="144"/>
      <c r="D55" s="149"/>
      <c r="E55" s="149"/>
      <c r="F55" s="149"/>
      <c r="G55" s="149"/>
      <c r="H55" s="147"/>
    </row>
    <row r="56" spans="1:8" x14ac:dyDescent="0.2">
      <c r="A56" s="45">
        <v>426</v>
      </c>
      <c r="B56" s="67" t="s">
        <v>46</v>
      </c>
      <c r="C56" s="221"/>
      <c r="D56" s="220"/>
      <c r="E56" s="220"/>
      <c r="F56" s="220"/>
      <c r="G56" s="220"/>
      <c r="H56" s="147"/>
    </row>
    <row r="57" spans="1:8" x14ac:dyDescent="0.2">
      <c r="A57" s="45">
        <v>435</v>
      </c>
      <c r="B57" s="67" t="s">
        <v>47</v>
      </c>
      <c r="C57" s="144"/>
      <c r="D57" s="149"/>
      <c r="E57" s="149"/>
      <c r="F57" s="149"/>
      <c r="G57" s="149"/>
      <c r="H57" s="147"/>
    </row>
    <row r="58" spans="1:8" x14ac:dyDescent="0.2">
      <c r="A58" s="45">
        <v>436</v>
      </c>
      <c r="B58" s="67" t="s">
        <v>48</v>
      </c>
      <c r="C58" s="144"/>
      <c r="D58" s="149"/>
      <c r="E58" s="149"/>
      <c r="F58" s="90"/>
      <c r="G58" s="149"/>
      <c r="H58" s="147"/>
    </row>
    <row r="59" spans="1:8" ht="13.5" thickBot="1" x14ac:dyDescent="0.25">
      <c r="A59" s="45">
        <v>437</v>
      </c>
      <c r="B59" s="67" t="s">
        <v>49</v>
      </c>
      <c r="C59" s="68"/>
      <c r="D59" s="197"/>
      <c r="E59" s="197"/>
      <c r="F59" s="197"/>
      <c r="G59" s="197"/>
      <c r="H59" s="48"/>
    </row>
    <row r="60" spans="1:8" ht="13.5" thickBot="1" x14ac:dyDescent="0.25">
      <c r="A60" s="164"/>
      <c r="B60" s="152" t="s">
        <v>55</v>
      </c>
      <c r="C60" s="153">
        <f t="shared" ref="C60:H60" si="3">SUM(C51:C59)</f>
        <v>0</v>
      </c>
      <c r="D60" s="154">
        <f t="shared" si="3"/>
        <v>0</v>
      </c>
      <c r="E60" s="154">
        <f t="shared" si="3"/>
        <v>0</v>
      </c>
      <c r="F60" s="154">
        <f t="shared" si="3"/>
        <v>0</v>
      </c>
      <c r="G60" s="154">
        <f t="shared" si="3"/>
        <v>0</v>
      </c>
      <c r="H60" s="155">
        <f t="shared" si="3"/>
        <v>0</v>
      </c>
    </row>
    <row r="61" spans="1:8" ht="13.5" thickBot="1" x14ac:dyDescent="0.25">
      <c r="A61" s="164"/>
      <c r="B61" s="152" t="s">
        <v>116</v>
      </c>
      <c r="C61" s="153">
        <f>SUM(C60,C50,C39,C26)</f>
        <v>0</v>
      </c>
      <c r="D61" s="154">
        <f t="shared" ref="D61:H61" si="4">SUM(D60,D50,D39,D26)</f>
        <v>0</v>
      </c>
      <c r="E61" s="154">
        <f t="shared" si="4"/>
        <v>0</v>
      </c>
      <c r="F61" s="154">
        <f t="shared" si="4"/>
        <v>0</v>
      </c>
      <c r="G61" s="154">
        <f t="shared" si="4"/>
        <v>0</v>
      </c>
      <c r="H61" s="155">
        <f t="shared" si="4"/>
        <v>0</v>
      </c>
    </row>
    <row r="62" spans="1:8" x14ac:dyDescent="0.2">
      <c r="A62" s="26"/>
      <c r="B62" s="26"/>
      <c r="C62" s="26"/>
      <c r="D62" s="26"/>
      <c r="E62" s="26"/>
      <c r="F62" s="26"/>
      <c r="G62" s="26"/>
      <c r="H62" s="26"/>
    </row>
    <row r="63" spans="1:8" x14ac:dyDescent="0.2">
      <c r="A63" s="26"/>
      <c r="B63" s="166"/>
      <c r="C63" s="167">
        <f t="shared" ref="C63:H63" si="5">SUM(C60,C50,C39,C26)</f>
        <v>0</v>
      </c>
      <c r="D63" s="167">
        <f t="shared" si="5"/>
        <v>0</v>
      </c>
      <c r="E63" s="166">
        <f t="shared" si="5"/>
        <v>0</v>
      </c>
      <c r="F63" s="166">
        <f t="shared" si="5"/>
        <v>0</v>
      </c>
      <c r="G63" s="166">
        <f t="shared" si="5"/>
        <v>0</v>
      </c>
      <c r="H63" s="166">
        <f t="shared" si="5"/>
        <v>0</v>
      </c>
    </row>
    <row r="64" spans="1:8" x14ac:dyDescent="0.2">
      <c r="A64" s="26"/>
      <c r="B64" s="166"/>
      <c r="C64" s="166"/>
      <c r="D64" s="166"/>
      <c r="E64" s="166"/>
      <c r="F64" s="166"/>
      <c r="G64" s="166"/>
      <c r="H64" s="166"/>
    </row>
    <row r="65" spans="1:8" x14ac:dyDescent="0.2">
      <c r="A65" s="26"/>
      <c r="B65" s="166"/>
      <c r="C65" s="166"/>
      <c r="D65" s="166"/>
      <c r="E65" s="166"/>
      <c r="F65" s="166"/>
      <c r="G65" s="166"/>
      <c r="H65" s="166"/>
    </row>
    <row r="66" spans="1:8" x14ac:dyDescent="0.2">
      <c r="A66" s="26"/>
      <c r="B66" s="166"/>
      <c r="C66" s="166"/>
      <c r="D66" s="166"/>
      <c r="E66" s="166"/>
      <c r="F66" s="166"/>
      <c r="G66" s="166"/>
      <c r="H66" s="166"/>
    </row>
    <row r="67" spans="1:8" x14ac:dyDescent="0.2">
      <c r="A67" s="26"/>
      <c r="B67" s="166"/>
      <c r="C67" s="166"/>
      <c r="D67" s="166"/>
      <c r="E67" s="166"/>
      <c r="F67" s="166"/>
      <c r="G67" s="166"/>
      <c r="H67" s="16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5"/>
  <sheetViews>
    <sheetView zoomScale="66" zoomScaleNormal="66" workbookViewId="0">
      <pane ySplit="6" topLeftCell="A7" activePane="bottomLeft" state="frozen"/>
      <selection activeCell="B20" activeCellId="1" sqref="B33 B20"/>
      <selection pane="bottomLeft" activeCell="B20" activeCellId="1" sqref="B33 B20"/>
    </sheetView>
  </sheetViews>
  <sheetFormatPr baseColWidth="10" defaultRowHeight="12.75" x14ac:dyDescent="0.2"/>
  <cols>
    <col min="1" max="1" width="5.5703125" customWidth="1"/>
    <col min="2" max="2" width="28.42578125" customWidth="1"/>
    <col min="3" max="3" width="14.42578125" customWidth="1"/>
    <col min="4" max="4" width="12.85546875" customWidth="1"/>
    <col min="5" max="5" width="13.42578125" customWidth="1"/>
    <col min="6" max="7" width="12.85546875" customWidth="1"/>
  </cols>
  <sheetData>
    <row r="1" spans="1:7" x14ac:dyDescent="0.2">
      <c r="G1" s="1"/>
    </row>
    <row r="2" spans="1:7" s="40" customFormat="1" ht="15.75" x14ac:dyDescent="0.25">
      <c r="A2" s="262" t="s">
        <v>108</v>
      </c>
      <c r="B2" s="262"/>
      <c r="C2" s="262"/>
      <c r="D2" s="262"/>
      <c r="E2" s="262"/>
      <c r="F2" s="262"/>
      <c r="G2" s="262"/>
    </row>
    <row r="3" spans="1:7" s="40" customFormat="1" ht="15.75" x14ac:dyDescent="0.25">
      <c r="A3" s="263" t="s">
        <v>109</v>
      </c>
      <c r="B3" s="263"/>
      <c r="C3" s="263"/>
      <c r="D3" s="263"/>
      <c r="E3" s="263"/>
      <c r="F3" s="263"/>
      <c r="G3" s="263"/>
    </row>
    <row r="4" spans="1:7" s="40" customFormat="1" ht="16.5" thickBot="1" x14ac:dyDescent="0.3">
      <c r="A4" s="76"/>
      <c r="B4" s="76"/>
      <c r="C4" s="76"/>
      <c r="D4" s="76"/>
      <c r="E4" s="76"/>
      <c r="F4" s="76"/>
      <c r="G4" s="76"/>
    </row>
    <row r="5" spans="1:7" s="40" customFormat="1" x14ac:dyDescent="0.2">
      <c r="A5" s="273" t="s">
        <v>110</v>
      </c>
      <c r="B5" s="274"/>
      <c r="C5" s="266" t="s">
        <v>63</v>
      </c>
      <c r="D5" s="278" t="s">
        <v>54</v>
      </c>
      <c r="E5" s="279"/>
      <c r="F5" s="33" t="s">
        <v>50</v>
      </c>
      <c r="G5" s="77" t="s">
        <v>51</v>
      </c>
    </row>
    <row r="6" spans="1:7" s="40" customFormat="1" ht="13.5" thickBot="1" x14ac:dyDescent="0.25">
      <c r="A6" s="275"/>
      <c r="B6" s="276"/>
      <c r="C6" s="277"/>
      <c r="D6" s="78" t="s">
        <v>52</v>
      </c>
      <c r="E6" s="72" t="s">
        <v>53</v>
      </c>
      <c r="F6" s="79" t="s">
        <v>67</v>
      </c>
      <c r="G6" s="80" t="s">
        <v>66</v>
      </c>
    </row>
    <row r="7" spans="1:7" x14ac:dyDescent="0.2">
      <c r="A7" s="69">
        <v>111</v>
      </c>
      <c r="B7" s="81" t="s">
        <v>90</v>
      </c>
      <c r="C7" s="62"/>
      <c r="D7" s="63"/>
      <c r="E7" s="82"/>
      <c r="F7" s="83"/>
      <c r="G7" s="61">
        <f t="shared" ref="G7:G19" si="0">IF(D7&gt;F7,"0",F7-D7)</f>
        <v>0</v>
      </c>
    </row>
    <row r="8" spans="1:7" x14ac:dyDescent="0.2">
      <c r="A8" s="69">
        <v>115</v>
      </c>
      <c r="B8" s="81" t="s">
        <v>7</v>
      </c>
      <c r="C8" s="84"/>
      <c r="D8" s="85"/>
      <c r="E8" s="86"/>
      <c r="F8" s="87"/>
      <c r="G8" s="88">
        <f t="shared" si="0"/>
        <v>0</v>
      </c>
    </row>
    <row r="9" spans="1:7" x14ac:dyDescent="0.2">
      <c r="A9" s="69">
        <v>116</v>
      </c>
      <c r="B9" s="81" t="s">
        <v>8</v>
      </c>
      <c r="C9" s="89"/>
      <c r="D9" s="90"/>
      <c r="E9" s="91"/>
      <c r="F9" s="92"/>
      <c r="G9" s="88">
        <f t="shared" si="0"/>
        <v>0</v>
      </c>
    </row>
    <row r="10" spans="1:7" x14ac:dyDescent="0.2">
      <c r="A10" s="69">
        <v>117</v>
      </c>
      <c r="B10" s="81" t="s">
        <v>9</v>
      </c>
      <c r="C10" s="84"/>
      <c r="D10" s="85"/>
      <c r="E10" s="86"/>
      <c r="F10" s="87"/>
      <c r="G10" s="88">
        <f t="shared" si="0"/>
        <v>0</v>
      </c>
    </row>
    <row r="11" spans="1:7" x14ac:dyDescent="0.2">
      <c r="A11" s="69">
        <v>118</v>
      </c>
      <c r="B11" s="81" t="s">
        <v>10</v>
      </c>
      <c r="C11" s="93"/>
      <c r="D11" s="94"/>
      <c r="E11" s="95"/>
      <c r="F11" s="96"/>
      <c r="G11" s="88">
        <f t="shared" si="0"/>
        <v>0</v>
      </c>
    </row>
    <row r="12" spans="1:7" x14ac:dyDescent="0.2">
      <c r="A12" s="69">
        <v>119</v>
      </c>
      <c r="B12" s="81" t="s">
        <v>11</v>
      </c>
      <c r="C12" s="93"/>
      <c r="D12" s="94"/>
      <c r="E12" s="95"/>
      <c r="F12" s="96"/>
      <c r="G12" s="88">
        <f t="shared" si="0"/>
        <v>0</v>
      </c>
    </row>
    <row r="13" spans="1:7" x14ac:dyDescent="0.2">
      <c r="A13" s="69">
        <v>121</v>
      </c>
      <c r="B13" s="81" t="s">
        <v>99</v>
      </c>
      <c r="C13" s="93"/>
      <c r="D13" s="94"/>
      <c r="E13" s="95"/>
      <c r="F13" s="96"/>
      <c r="G13" s="88">
        <f t="shared" si="0"/>
        <v>0</v>
      </c>
    </row>
    <row r="14" spans="1:7" x14ac:dyDescent="0.2">
      <c r="A14" s="69">
        <v>125</v>
      </c>
      <c r="B14" s="81" t="s">
        <v>13</v>
      </c>
      <c r="C14" s="97"/>
      <c r="D14" s="98"/>
      <c r="E14" s="91"/>
      <c r="F14" s="99"/>
      <c r="G14" s="88">
        <f t="shared" si="0"/>
        <v>0</v>
      </c>
    </row>
    <row r="15" spans="1:7" x14ac:dyDescent="0.2">
      <c r="A15" s="69">
        <v>126</v>
      </c>
      <c r="B15" s="81" t="s">
        <v>14</v>
      </c>
      <c r="C15" s="93"/>
      <c r="D15" s="94"/>
      <c r="E15" s="95"/>
      <c r="F15" s="96"/>
      <c r="G15" s="88">
        <f t="shared" si="0"/>
        <v>0</v>
      </c>
    </row>
    <row r="16" spans="1:7" x14ac:dyDescent="0.2">
      <c r="A16" s="69">
        <v>127</v>
      </c>
      <c r="B16" s="81" t="s">
        <v>15</v>
      </c>
      <c r="C16" s="93"/>
      <c r="D16" s="94"/>
      <c r="E16" s="95"/>
      <c r="F16" s="96"/>
      <c r="G16" s="88">
        <f t="shared" si="0"/>
        <v>0</v>
      </c>
    </row>
    <row r="17" spans="1:7" x14ac:dyDescent="0.2">
      <c r="A17" s="69">
        <v>128</v>
      </c>
      <c r="B17" s="81" t="s">
        <v>16</v>
      </c>
      <c r="C17" s="100"/>
      <c r="D17" s="94"/>
      <c r="E17" s="95"/>
      <c r="F17" s="96"/>
      <c r="G17" s="88">
        <f t="shared" si="0"/>
        <v>0</v>
      </c>
    </row>
    <row r="18" spans="1:7" x14ac:dyDescent="0.2">
      <c r="A18" s="69">
        <v>135</v>
      </c>
      <c r="B18" s="81" t="s">
        <v>17</v>
      </c>
      <c r="C18" s="84"/>
      <c r="D18" s="85"/>
      <c r="E18" s="86"/>
      <c r="F18" s="87"/>
      <c r="G18" s="88">
        <f t="shared" si="0"/>
        <v>0</v>
      </c>
    </row>
    <row r="19" spans="1:7" ht="13.5" thickBot="1" x14ac:dyDescent="0.25">
      <c r="A19" s="69">
        <v>136</v>
      </c>
      <c r="B19" s="81" t="s">
        <v>18</v>
      </c>
      <c r="C19" s="101"/>
      <c r="D19" s="102"/>
      <c r="E19" s="103"/>
      <c r="F19" s="104"/>
      <c r="G19" s="105">
        <f t="shared" si="0"/>
        <v>0</v>
      </c>
    </row>
    <row r="20" spans="1:7" ht="13.5" thickBot="1" x14ac:dyDescent="0.25">
      <c r="A20" s="106"/>
      <c r="B20" s="184" t="s">
        <v>58</v>
      </c>
      <c r="C20" s="108">
        <f>SUM(C7:C19)</f>
        <v>0</v>
      </c>
      <c r="D20" s="109">
        <f>SUM(D7:D19)</f>
        <v>0</v>
      </c>
      <c r="E20" s="110">
        <f>SUM(E7:E19)</f>
        <v>0</v>
      </c>
      <c r="F20" s="111">
        <f>SUM(F7:F19)</f>
        <v>0</v>
      </c>
      <c r="G20" s="112">
        <f>SUM(G7:G19)</f>
        <v>0</v>
      </c>
    </row>
    <row r="21" spans="1:7" x14ac:dyDescent="0.2">
      <c r="A21" s="69">
        <v>211</v>
      </c>
      <c r="B21" s="81" t="s">
        <v>91</v>
      </c>
      <c r="C21" s="62"/>
      <c r="D21" s="63"/>
      <c r="E21" s="82"/>
      <c r="F21" s="83"/>
      <c r="G21" s="61">
        <f t="shared" ref="G21:G32" si="1">IF(D21&gt;F21,"0",F21-D21)</f>
        <v>0</v>
      </c>
    </row>
    <row r="22" spans="1:7" x14ac:dyDescent="0.2">
      <c r="A22" s="69">
        <v>212</v>
      </c>
      <c r="B22" s="81" t="s">
        <v>92</v>
      </c>
      <c r="C22" s="93"/>
      <c r="D22" s="94"/>
      <c r="E22" s="95"/>
      <c r="F22" s="96"/>
      <c r="G22" s="88">
        <f t="shared" si="1"/>
        <v>0</v>
      </c>
    </row>
    <row r="23" spans="1:7" x14ac:dyDescent="0.2">
      <c r="A23" s="69">
        <v>215</v>
      </c>
      <c r="B23" s="81" t="s">
        <v>93</v>
      </c>
      <c r="C23" s="93"/>
      <c r="D23" s="94"/>
      <c r="E23" s="95"/>
      <c r="F23" s="96"/>
      <c r="G23" s="88">
        <f t="shared" si="1"/>
        <v>0</v>
      </c>
    </row>
    <row r="24" spans="1:7" x14ac:dyDescent="0.2">
      <c r="A24" s="69">
        <v>216</v>
      </c>
      <c r="B24" s="81" t="s">
        <v>22</v>
      </c>
      <c r="C24" s="113"/>
      <c r="D24" s="114"/>
      <c r="E24" s="115"/>
      <c r="F24" s="116"/>
      <c r="G24" s="88">
        <f t="shared" si="1"/>
        <v>0</v>
      </c>
    </row>
    <row r="25" spans="1:7" x14ac:dyDescent="0.2">
      <c r="A25" s="69">
        <v>221</v>
      </c>
      <c r="B25" s="81" t="s">
        <v>94</v>
      </c>
      <c r="C25" s="113"/>
      <c r="D25" s="114"/>
      <c r="E25" s="115"/>
      <c r="F25" s="116"/>
      <c r="G25" s="88">
        <f t="shared" si="1"/>
        <v>0</v>
      </c>
    </row>
    <row r="26" spans="1:7" x14ac:dyDescent="0.2">
      <c r="A26" s="69">
        <v>222</v>
      </c>
      <c r="B26" s="81" t="s">
        <v>95</v>
      </c>
      <c r="C26" s="117"/>
      <c r="D26" s="114"/>
      <c r="E26" s="115"/>
      <c r="F26" s="116"/>
      <c r="G26" s="88">
        <f t="shared" si="1"/>
        <v>0</v>
      </c>
    </row>
    <row r="27" spans="1:7" x14ac:dyDescent="0.2">
      <c r="A27" s="69">
        <v>225</v>
      </c>
      <c r="B27" s="81" t="s">
        <v>25</v>
      </c>
      <c r="C27" s="93"/>
      <c r="D27" s="94"/>
      <c r="E27" s="95"/>
      <c r="F27" s="96"/>
      <c r="G27" s="88">
        <f t="shared" si="1"/>
        <v>0</v>
      </c>
    </row>
    <row r="28" spans="1:7" x14ac:dyDescent="0.2">
      <c r="A28" s="69">
        <v>226</v>
      </c>
      <c r="B28" s="81" t="s">
        <v>26</v>
      </c>
      <c r="C28" s="118"/>
      <c r="D28" s="119"/>
      <c r="E28" s="120"/>
      <c r="F28" s="121"/>
      <c r="G28" s="122">
        <f t="shared" si="1"/>
        <v>0</v>
      </c>
    </row>
    <row r="29" spans="1:7" x14ac:dyDescent="0.2">
      <c r="A29" s="69">
        <v>231</v>
      </c>
      <c r="B29" s="81" t="s">
        <v>96</v>
      </c>
      <c r="C29" s="123"/>
      <c r="D29" s="124"/>
      <c r="E29" s="125"/>
      <c r="F29" s="126"/>
      <c r="G29" s="88">
        <f t="shared" si="1"/>
        <v>0</v>
      </c>
    </row>
    <row r="30" spans="1:7" x14ac:dyDescent="0.2">
      <c r="A30" s="69">
        <v>235</v>
      </c>
      <c r="B30" s="81" t="s">
        <v>28</v>
      </c>
      <c r="C30" s="93"/>
      <c r="D30" s="94"/>
      <c r="E30" s="95"/>
      <c r="F30" s="96"/>
      <c r="G30" s="88">
        <f t="shared" si="1"/>
        <v>0</v>
      </c>
    </row>
    <row r="31" spans="1:7" x14ac:dyDescent="0.2">
      <c r="A31" s="69">
        <v>236</v>
      </c>
      <c r="B31" s="81" t="s">
        <v>29</v>
      </c>
      <c r="C31" s="84"/>
      <c r="D31" s="85"/>
      <c r="E31" s="86"/>
      <c r="F31" s="87"/>
      <c r="G31" s="88">
        <f t="shared" si="1"/>
        <v>0</v>
      </c>
    </row>
    <row r="32" spans="1:7" ht="13.5" thickBot="1" x14ac:dyDescent="0.25">
      <c r="A32" s="69">
        <v>237</v>
      </c>
      <c r="B32" s="81" t="s">
        <v>30</v>
      </c>
      <c r="C32" s="127"/>
      <c r="D32" s="128"/>
      <c r="E32" s="129"/>
      <c r="F32" s="130"/>
      <c r="G32" s="105">
        <f t="shared" si="1"/>
        <v>0</v>
      </c>
    </row>
    <row r="33" spans="1:7" ht="13.5" thickBot="1" x14ac:dyDescent="0.25">
      <c r="A33" s="106"/>
      <c r="B33" s="183" t="s">
        <v>57</v>
      </c>
      <c r="C33" s="108">
        <f>SUM(C21:C32)</f>
        <v>0</v>
      </c>
      <c r="D33" s="109">
        <f>SUM(D21:D32)</f>
        <v>0</v>
      </c>
      <c r="E33" s="110">
        <f>SUM(E21:E32)</f>
        <v>0</v>
      </c>
      <c r="F33" s="111">
        <f>SUM(F21:F32)</f>
        <v>0</v>
      </c>
      <c r="G33" s="112">
        <f>SUM(G21:G32)</f>
        <v>0</v>
      </c>
    </row>
    <row r="34" spans="1:7" x14ac:dyDescent="0.2">
      <c r="A34" s="69">
        <v>311</v>
      </c>
      <c r="B34" s="81" t="s">
        <v>97</v>
      </c>
      <c r="C34" s="62"/>
      <c r="D34" s="63"/>
      <c r="E34" s="82"/>
      <c r="F34" s="83"/>
      <c r="G34" s="61">
        <f t="shared" ref="G34:G43" si="2">IF(D34&gt;F34,"0",F34-D34)</f>
        <v>0</v>
      </c>
    </row>
    <row r="35" spans="1:7" x14ac:dyDescent="0.2">
      <c r="A35" s="69">
        <v>315</v>
      </c>
      <c r="B35" s="81" t="s">
        <v>32</v>
      </c>
      <c r="C35" s="93"/>
      <c r="D35" s="94"/>
      <c r="E35" s="95"/>
      <c r="F35" s="96"/>
      <c r="G35" s="88">
        <f t="shared" si="2"/>
        <v>0</v>
      </c>
    </row>
    <row r="36" spans="1:7" x14ac:dyDescent="0.2">
      <c r="A36" s="69">
        <v>316</v>
      </c>
      <c r="B36" s="81" t="s">
        <v>33</v>
      </c>
      <c r="C36" s="113"/>
      <c r="D36" s="114"/>
      <c r="E36" s="115"/>
      <c r="F36" s="116"/>
      <c r="G36" s="88">
        <f t="shared" si="2"/>
        <v>0</v>
      </c>
    </row>
    <row r="37" spans="1:7" x14ac:dyDescent="0.2">
      <c r="A37" s="69">
        <v>317</v>
      </c>
      <c r="B37" s="81" t="s">
        <v>34</v>
      </c>
      <c r="C37" s="93"/>
      <c r="D37" s="94"/>
      <c r="E37" s="95"/>
      <c r="F37" s="96"/>
      <c r="G37" s="88">
        <f t="shared" si="2"/>
        <v>0</v>
      </c>
    </row>
    <row r="38" spans="1:7" x14ac:dyDescent="0.2">
      <c r="A38" s="69">
        <v>325</v>
      </c>
      <c r="B38" s="81" t="s">
        <v>35</v>
      </c>
      <c r="C38" s="93"/>
      <c r="D38" s="94"/>
      <c r="E38" s="95"/>
      <c r="F38" s="96"/>
      <c r="G38" s="88">
        <f t="shared" si="2"/>
        <v>0</v>
      </c>
    </row>
    <row r="39" spans="1:7" x14ac:dyDescent="0.2">
      <c r="A39" s="69">
        <v>326</v>
      </c>
      <c r="B39" s="81" t="s">
        <v>36</v>
      </c>
      <c r="C39" s="93"/>
      <c r="D39" s="94"/>
      <c r="E39" s="95"/>
      <c r="F39" s="96"/>
      <c r="G39" s="88">
        <f t="shared" si="2"/>
        <v>0</v>
      </c>
    </row>
    <row r="40" spans="1:7" x14ac:dyDescent="0.2">
      <c r="A40" s="69">
        <v>327</v>
      </c>
      <c r="B40" s="81" t="s">
        <v>37</v>
      </c>
      <c r="C40" s="93"/>
      <c r="D40" s="94"/>
      <c r="E40" s="95"/>
      <c r="F40" s="96"/>
      <c r="G40" s="88">
        <f t="shared" si="2"/>
        <v>0</v>
      </c>
    </row>
    <row r="41" spans="1:7" x14ac:dyDescent="0.2">
      <c r="A41" s="69">
        <v>335</v>
      </c>
      <c r="B41" s="81" t="s">
        <v>38</v>
      </c>
      <c r="C41" s="132"/>
      <c r="D41" s="133"/>
      <c r="E41" s="134"/>
      <c r="F41" s="135"/>
      <c r="G41" s="136">
        <f t="shared" si="2"/>
        <v>0</v>
      </c>
    </row>
    <row r="42" spans="1:7" x14ac:dyDescent="0.2">
      <c r="A42" s="69">
        <v>336</v>
      </c>
      <c r="B42" s="81" t="s">
        <v>39</v>
      </c>
      <c r="C42" s="93"/>
      <c r="D42" s="94"/>
      <c r="E42" s="95"/>
      <c r="F42" s="96"/>
      <c r="G42" s="88">
        <f t="shared" si="2"/>
        <v>0</v>
      </c>
    </row>
    <row r="43" spans="1:7" ht="13.5" thickBot="1" x14ac:dyDescent="0.25">
      <c r="A43" s="69">
        <v>337</v>
      </c>
      <c r="B43" s="81" t="s">
        <v>40</v>
      </c>
      <c r="C43" s="127"/>
      <c r="D43" s="128"/>
      <c r="E43" s="129"/>
      <c r="F43" s="130"/>
      <c r="G43" s="105">
        <f t="shared" si="2"/>
        <v>0</v>
      </c>
    </row>
    <row r="44" spans="1:7" ht="13.5" thickBot="1" x14ac:dyDescent="0.25">
      <c r="A44" s="106"/>
      <c r="B44" s="183" t="s">
        <v>56</v>
      </c>
      <c r="C44" s="108">
        <f>SUM(C34:C43)</f>
        <v>0</v>
      </c>
      <c r="D44" s="109">
        <f>SUM(D34:D43)</f>
        <v>0</v>
      </c>
      <c r="E44" s="110">
        <f>SUM(E34:E43)</f>
        <v>0</v>
      </c>
      <c r="F44" s="111">
        <f>SUM(F34:F43)</f>
        <v>0</v>
      </c>
      <c r="G44" s="112">
        <f>SUM(G34:G43)</f>
        <v>0</v>
      </c>
    </row>
    <row r="45" spans="1:7" x14ac:dyDescent="0.2">
      <c r="A45" s="69">
        <v>415</v>
      </c>
      <c r="B45" s="81" t="s">
        <v>41</v>
      </c>
      <c r="C45" s="62"/>
      <c r="D45" s="63"/>
      <c r="E45" s="82"/>
      <c r="F45" s="83"/>
      <c r="G45" s="61">
        <f t="shared" ref="G45:G53" si="3">IF(D45&gt;F45,"0",F45-D45)</f>
        <v>0</v>
      </c>
    </row>
    <row r="46" spans="1:7" x14ac:dyDescent="0.2">
      <c r="A46" s="69">
        <v>416</v>
      </c>
      <c r="B46" s="81" t="s">
        <v>42</v>
      </c>
      <c r="C46" s="113"/>
      <c r="D46" s="114"/>
      <c r="E46" s="115"/>
      <c r="F46" s="116"/>
      <c r="G46" s="88">
        <f t="shared" si="3"/>
        <v>0</v>
      </c>
    </row>
    <row r="47" spans="1:7" x14ac:dyDescent="0.2">
      <c r="A47" s="69">
        <v>417</v>
      </c>
      <c r="B47" s="81" t="s">
        <v>43</v>
      </c>
      <c r="C47" s="113"/>
      <c r="D47" s="114"/>
      <c r="E47" s="115"/>
      <c r="F47" s="116"/>
      <c r="G47" s="88">
        <f t="shared" si="3"/>
        <v>0</v>
      </c>
    </row>
    <row r="48" spans="1:7" x14ac:dyDescent="0.2">
      <c r="A48" s="69">
        <v>421</v>
      </c>
      <c r="B48" s="81" t="s">
        <v>98</v>
      </c>
      <c r="C48" s="93"/>
      <c r="D48" s="94"/>
      <c r="E48" s="95"/>
      <c r="F48" s="96"/>
      <c r="G48" s="88">
        <f t="shared" si="3"/>
        <v>0</v>
      </c>
    </row>
    <row r="49" spans="1:7" x14ac:dyDescent="0.2">
      <c r="A49" s="69">
        <v>425</v>
      </c>
      <c r="B49" s="81" t="s">
        <v>45</v>
      </c>
      <c r="C49" s="93"/>
      <c r="D49" s="94"/>
      <c r="E49" s="95"/>
      <c r="F49" s="96"/>
      <c r="G49" s="88">
        <f t="shared" si="3"/>
        <v>0</v>
      </c>
    </row>
    <row r="50" spans="1:7" x14ac:dyDescent="0.2">
      <c r="A50" s="69">
        <v>594</v>
      </c>
      <c r="B50" s="81" t="s">
        <v>46</v>
      </c>
      <c r="C50" s="113"/>
      <c r="D50" s="114"/>
      <c r="E50" s="115"/>
      <c r="F50" s="116"/>
      <c r="G50" s="88">
        <f t="shared" si="3"/>
        <v>0</v>
      </c>
    </row>
    <row r="51" spans="1:7" x14ac:dyDescent="0.2">
      <c r="A51" s="69">
        <v>435</v>
      </c>
      <c r="B51" s="81" t="s">
        <v>47</v>
      </c>
      <c r="C51" s="137"/>
      <c r="D51" s="90"/>
      <c r="E51" s="91"/>
      <c r="F51" s="138"/>
      <c r="G51" s="88">
        <f t="shared" si="3"/>
        <v>0</v>
      </c>
    </row>
    <row r="52" spans="1:7" x14ac:dyDescent="0.2">
      <c r="A52" s="69">
        <v>436</v>
      </c>
      <c r="B52" s="81" t="s">
        <v>48</v>
      </c>
      <c r="C52" s="93"/>
      <c r="D52" s="94"/>
      <c r="E52" s="95"/>
      <c r="F52" s="96"/>
      <c r="G52" s="88">
        <f t="shared" si="3"/>
        <v>0</v>
      </c>
    </row>
    <row r="53" spans="1:7" ht="13.5" thickBot="1" x14ac:dyDescent="0.25">
      <c r="A53" s="69">
        <v>437</v>
      </c>
      <c r="B53" s="81" t="s">
        <v>49</v>
      </c>
      <c r="C53" s="127"/>
      <c r="D53" s="128"/>
      <c r="E53" s="129"/>
      <c r="F53" s="130"/>
      <c r="G53" s="105">
        <f t="shared" si="3"/>
        <v>0</v>
      </c>
    </row>
    <row r="54" spans="1:7" s="182" customFormat="1" ht="13.5" thickBot="1" x14ac:dyDescent="0.25">
      <c r="A54" s="175"/>
      <c r="B54" s="176" t="s">
        <v>55</v>
      </c>
      <c r="C54" s="177">
        <f>SUM(C45:C53)</f>
        <v>0</v>
      </c>
      <c r="D54" s="178">
        <f>SUM(D45:D53)</f>
        <v>0</v>
      </c>
      <c r="E54" s="179">
        <f>SUM(E45:E53)</f>
        <v>0</v>
      </c>
      <c r="F54" s="180">
        <f>SUM(F45:F53)</f>
        <v>0</v>
      </c>
      <c r="G54" s="181">
        <f>SUM(G45:G53)</f>
        <v>0</v>
      </c>
    </row>
    <row r="55" spans="1:7" s="182" customFormat="1" ht="13.5" thickBot="1" x14ac:dyDescent="0.25">
      <c r="A55" s="175"/>
      <c r="B55" s="176" t="s">
        <v>116</v>
      </c>
      <c r="C55" s="177">
        <f>SUM(C54,C44,C33,C20)</f>
        <v>0</v>
      </c>
      <c r="D55" s="178">
        <f t="shared" ref="D55:G55" si="4">SUM(D54,D44,D33,D20)</f>
        <v>0</v>
      </c>
      <c r="E55" s="179">
        <f t="shared" si="4"/>
        <v>0</v>
      </c>
      <c r="F55" s="180">
        <f t="shared" si="4"/>
        <v>0</v>
      </c>
      <c r="G55" s="181">
        <f t="shared" si="4"/>
        <v>0</v>
      </c>
    </row>
  </sheetData>
  <mergeCells count="5">
    <mergeCell ref="C5:C6"/>
    <mergeCell ref="A2:G2"/>
    <mergeCell ref="A3:G3"/>
    <mergeCell ref="D5:E5"/>
    <mergeCell ref="A5:B6"/>
  </mergeCells>
  <phoneticPr fontId="0" type="noConversion"/>
  <pageMargins left="0.59055118110236227" right="0.59055118110236227" top="1.1811023622047245" bottom="0.39370078740157483" header="0.51181102362204722" footer="0.51181102362204722"/>
  <pageSetup paperSize="9" scale="91" orientation="portrait" r:id="rId1"/>
  <headerFooter alignWithMargins="0">
    <oddHeader>&amp;L&amp;"Arial,Fett"&amp;11Regierungspräsidium Karlsruhe&amp;"Arial,Standard"&amp;10
Abteilung 9 - Flüchtlingsangelegenheiten, landesweite Steuerung, Aufnahme, Unterbringung, Verteilung
Referat 92 - Leitstelle Flüchtlingsunterbringung&amp;R&amp;G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6"/>
  <sheetViews>
    <sheetView topLeftCell="A91" zoomScaleNormal="100" workbookViewId="0">
      <selection activeCell="G31" sqref="G31"/>
    </sheetView>
  </sheetViews>
  <sheetFormatPr baseColWidth="10" defaultRowHeight="12.75" x14ac:dyDescent="0.2"/>
  <cols>
    <col min="1" max="1" width="2.5703125" customWidth="1"/>
    <col min="2" max="2" width="8.42578125" customWidth="1"/>
    <col min="3" max="3" width="9.5703125" customWidth="1"/>
    <col min="8" max="8" width="8.5703125" customWidth="1"/>
    <col min="9" max="9" width="7.5703125" customWidth="1"/>
  </cols>
  <sheetData>
    <row r="4" spans="2:9" ht="27" customHeight="1" x14ac:dyDescent="0.2">
      <c r="C4" t="s">
        <v>75</v>
      </c>
      <c r="D4" t="s">
        <v>76</v>
      </c>
      <c r="E4" t="s">
        <v>86</v>
      </c>
      <c r="F4" t="s">
        <v>77</v>
      </c>
      <c r="G4" t="s">
        <v>78</v>
      </c>
      <c r="H4" t="s">
        <v>85</v>
      </c>
      <c r="I4" s="23" t="s">
        <v>89</v>
      </c>
    </row>
    <row r="5" spans="2:9" x14ac:dyDescent="0.2">
      <c r="B5" t="s">
        <v>68</v>
      </c>
      <c r="C5" t="e">
        <f>#REF!</f>
        <v>#REF!</v>
      </c>
      <c r="D5" t="e">
        <f>#REF!</f>
        <v>#REF!</v>
      </c>
      <c r="E5" t="e">
        <f>#REF!</f>
        <v>#REF!</v>
      </c>
      <c r="F5" s="2" t="e">
        <f>#REF!</f>
        <v>#REF!</v>
      </c>
      <c r="G5" s="2" t="e">
        <f>#REF!</f>
        <v>#REF!</v>
      </c>
      <c r="H5" t="e">
        <f>#REF!</f>
        <v>#REF!</v>
      </c>
      <c r="I5" s="2" t="e">
        <f>#REF!</f>
        <v>#REF!</v>
      </c>
    </row>
    <row r="6" spans="2:9" x14ac:dyDescent="0.2">
      <c r="B6" t="s">
        <v>69</v>
      </c>
      <c r="C6" t="e">
        <f>#REF!</f>
        <v>#REF!</v>
      </c>
      <c r="D6" t="e">
        <f>#REF!</f>
        <v>#REF!</v>
      </c>
      <c r="E6" t="e">
        <f>#REF!</f>
        <v>#REF!</v>
      </c>
      <c r="F6" s="2" t="e">
        <f>#REF!</f>
        <v>#REF!</v>
      </c>
      <c r="G6" s="2" t="e">
        <f>#REF!</f>
        <v>#REF!</v>
      </c>
      <c r="H6" t="e">
        <f>#REF!</f>
        <v>#REF!</v>
      </c>
      <c r="I6" s="2" t="e">
        <f>#REF!</f>
        <v>#REF!</v>
      </c>
    </row>
    <row r="7" spans="2:9" x14ac:dyDescent="0.2">
      <c r="B7" t="s">
        <v>1</v>
      </c>
      <c r="C7" t="e">
        <f>#REF!</f>
        <v>#REF!</v>
      </c>
      <c r="D7" t="e">
        <f>#REF!</f>
        <v>#REF!</v>
      </c>
      <c r="E7" t="e">
        <f>#REF!</f>
        <v>#REF!</v>
      </c>
      <c r="F7" s="2" t="e">
        <f>#REF!</f>
        <v>#REF!</v>
      </c>
      <c r="G7" s="2" t="e">
        <f>#REF!</f>
        <v>#REF!</v>
      </c>
      <c r="H7" t="e">
        <f>#REF!</f>
        <v>#REF!</v>
      </c>
      <c r="I7" s="2" t="e">
        <f>#REF!</f>
        <v>#REF!</v>
      </c>
    </row>
    <row r="8" spans="2:9" x14ac:dyDescent="0.2">
      <c r="B8" t="s">
        <v>2</v>
      </c>
      <c r="C8" t="e">
        <f>#REF!</f>
        <v>#REF!</v>
      </c>
      <c r="D8" t="e">
        <f>#REF!</f>
        <v>#REF!</v>
      </c>
      <c r="E8" t="e">
        <f>#REF!</f>
        <v>#REF!</v>
      </c>
      <c r="F8" s="2" t="e">
        <f>#REF!</f>
        <v>#REF!</v>
      </c>
      <c r="G8" s="2" t="e">
        <f>#REF!</f>
        <v>#REF!</v>
      </c>
      <c r="H8" t="e">
        <f>#REF!</f>
        <v>#REF!</v>
      </c>
      <c r="I8" s="2" t="e">
        <f>#REF!</f>
        <v>#REF!</v>
      </c>
    </row>
    <row r="9" spans="2:9" x14ac:dyDescent="0.2">
      <c r="B9" t="s">
        <v>3</v>
      </c>
      <c r="C9" t="e">
        <f>#REF!</f>
        <v>#REF!</v>
      </c>
      <c r="D9" t="e">
        <f>#REF!</f>
        <v>#REF!</v>
      </c>
      <c r="E9" t="e">
        <f>#REF!</f>
        <v>#REF!</v>
      </c>
      <c r="F9" s="2" t="e">
        <f>#REF!</f>
        <v>#REF!</v>
      </c>
      <c r="G9" s="2" t="e">
        <f>#REF!</f>
        <v>#REF!</v>
      </c>
      <c r="H9" t="e">
        <f>#REF!</f>
        <v>#REF!</v>
      </c>
      <c r="I9" s="2" t="e">
        <f>#REF!</f>
        <v>#REF!</v>
      </c>
    </row>
    <row r="10" spans="2:9" x14ac:dyDescent="0.2">
      <c r="B10" t="s">
        <v>0</v>
      </c>
      <c r="C10" t="e">
        <f>#REF!</f>
        <v>#REF!</v>
      </c>
      <c r="D10" t="e">
        <f>#REF!</f>
        <v>#REF!</v>
      </c>
      <c r="E10" t="e">
        <f>#REF!</f>
        <v>#REF!</v>
      </c>
      <c r="F10" s="2" t="e">
        <f>#REF!</f>
        <v>#REF!</v>
      </c>
      <c r="G10" s="2" t="e">
        <f>#REF!</f>
        <v>#REF!</v>
      </c>
      <c r="H10" t="e">
        <f>#REF!</f>
        <v>#REF!</v>
      </c>
      <c r="I10" s="2" t="e">
        <f>#REF!</f>
        <v>#REF!</v>
      </c>
    </row>
    <row r="11" spans="2:9" x14ac:dyDescent="0.2">
      <c r="B11" t="s">
        <v>4</v>
      </c>
      <c r="C11" t="e">
        <f>#REF!</f>
        <v>#REF!</v>
      </c>
      <c r="D11" t="e">
        <f>#REF!</f>
        <v>#REF!</v>
      </c>
      <c r="E11" t="e">
        <f>#REF!</f>
        <v>#REF!</v>
      </c>
      <c r="F11" s="2" t="e">
        <f>#REF!</f>
        <v>#REF!</v>
      </c>
      <c r="G11" s="2" t="e">
        <f>#REF!</f>
        <v>#REF!</v>
      </c>
      <c r="H11" t="e">
        <f>#REF!</f>
        <v>#REF!</v>
      </c>
      <c r="I11" s="2" t="e">
        <f>#REF!</f>
        <v>#REF!</v>
      </c>
    </row>
    <row r="12" spans="2:9" x14ac:dyDescent="0.2">
      <c r="B12" t="s">
        <v>70</v>
      </c>
      <c r="C12" t="e">
        <f>#REF!</f>
        <v>#REF!</v>
      </c>
      <c r="D12" t="e">
        <f>#REF!</f>
        <v>#REF!</v>
      </c>
      <c r="E12" t="e">
        <f>#REF!</f>
        <v>#REF!</v>
      </c>
      <c r="F12" s="2" t="e">
        <f>#REF!</f>
        <v>#REF!</v>
      </c>
      <c r="G12" s="2" t="e">
        <f>#REF!</f>
        <v>#REF!</v>
      </c>
      <c r="H12" t="e">
        <f>#REF!</f>
        <v>#REF!</v>
      </c>
      <c r="I12" s="2" t="e">
        <f>#REF!</f>
        <v>#REF!</v>
      </c>
    </row>
    <row r="13" spans="2:9" x14ac:dyDescent="0.2">
      <c r="B13" t="s">
        <v>71</v>
      </c>
      <c r="C13" t="e">
        <f>#REF!</f>
        <v>#REF!</v>
      </c>
      <c r="D13" t="e">
        <f>#REF!</f>
        <v>#REF!</v>
      </c>
      <c r="E13" t="e">
        <f>#REF!</f>
        <v>#REF!</v>
      </c>
      <c r="F13" s="2" t="e">
        <f>#REF!</f>
        <v>#REF!</v>
      </c>
      <c r="G13" s="2" t="e">
        <f>#REF!</f>
        <v>#REF!</v>
      </c>
      <c r="H13" t="e">
        <f>#REF!</f>
        <v>#REF!</v>
      </c>
      <c r="I13" s="2" t="e">
        <f>#REF!</f>
        <v>#REF!</v>
      </c>
    </row>
    <row r="14" spans="2:9" x14ac:dyDescent="0.2">
      <c r="B14" t="s">
        <v>72</v>
      </c>
      <c r="C14" t="e">
        <f>#REF!</f>
        <v>#REF!</v>
      </c>
      <c r="D14" t="e">
        <f>#REF!</f>
        <v>#REF!</v>
      </c>
      <c r="E14" t="e">
        <f>#REF!</f>
        <v>#REF!</v>
      </c>
      <c r="F14" s="2" t="e">
        <f>#REF!</f>
        <v>#REF!</v>
      </c>
      <c r="G14" s="2" t="e">
        <f>#REF!</f>
        <v>#REF!</v>
      </c>
      <c r="H14" t="e">
        <f>#REF!</f>
        <v>#REF!</v>
      </c>
      <c r="I14" s="2" t="e">
        <f>#REF!</f>
        <v>#REF!</v>
      </c>
    </row>
    <row r="15" spans="2:9" x14ac:dyDescent="0.2">
      <c r="B15" t="s">
        <v>73</v>
      </c>
      <c r="C15" t="e">
        <f>#REF!</f>
        <v>#REF!</v>
      </c>
      <c r="D15" t="e">
        <f>#REF!</f>
        <v>#REF!</v>
      </c>
      <c r="E15" t="e">
        <f>#REF!</f>
        <v>#REF!</v>
      </c>
      <c r="F15" s="2" t="e">
        <f>#REF!</f>
        <v>#REF!</v>
      </c>
      <c r="G15" s="2" t="e">
        <f>#REF!</f>
        <v>#REF!</v>
      </c>
      <c r="H15" t="e">
        <f>#REF!</f>
        <v>#REF!</v>
      </c>
      <c r="I15" s="2" t="e">
        <f>#REF!</f>
        <v>#REF!</v>
      </c>
    </row>
    <row r="16" spans="2:9" x14ac:dyDescent="0.2">
      <c r="B16" t="s">
        <v>74</v>
      </c>
      <c r="C16" t="e">
        <f>#REF!</f>
        <v>#REF!</v>
      </c>
      <c r="D16" t="e">
        <f>#REF!</f>
        <v>#REF!</v>
      </c>
      <c r="E16" t="e">
        <f>#REF!</f>
        <v>#REF!</v>
      </c>
      <c r="F16" s="2" t="e">
        <f>#REF!</f>
        <v>#REF!</v>
      </c>
      <c r="G16" s="2" t="e">
        <f>#REF!</f>
        <v>#REF!</v>
      </c>
      <c r="H16" t="e">
        <f>#REF!</f>
        <v>#REF!</v>
      </c>
      <c r="I16" s="2" t="e">
        <f>#REF!</f>
        <v>#REF!</v>
      </c>
    </row>
  </sheetData>
  <sheetProtection sheet="1"/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Normal="100" workbookViewId="0">
      <pane ySplit="8" topLeftCell="A27" activePane="bottomLeft" state="frozen"/>
      <selection activeCell="B20" activeCellId="1" sqref="B33 B20"/>
      <selection pane="bottomLeft" activeCell="B20" activeCellId="1" sqref="B33 B20"/>
    </sheetView>
  </sheetViews>
  <sheetFormatPr baseColWidth="10" defaultRowHeight="12.75" x14ac:dyDescent="0.2"/>
  <cols>
    <col min="1" max="1" width="5.5703125" customWidth="1"/>
    <col min="2" max="2" width="28.42578125" customWidth="1"/>
    <col min="3" max="3" width="14.140625" customWidth="1"/>
    <col min="4" max="8" width="13.140625" customWidth="1"/>
  </cols>
  <sheetData>
    <row r="1" spans="1:8" x14ac:dyDescent="0.2">
      <c r="H1" s="1"/>
    </row>
    <row r="2" spans="1:8" ht="15.75" x14ac:dyDescent="0.25">
      <c r="A2" s="262" t="s">
        <v>115</v>
      </c>
      <c r="B2" s="262"/>
      <c r="C2" s="262"/>
      <c r="D2" s="262"/>
      <c r="E2" s="262"/>
      <c r="F2" s="262"/>
      <c r="G2" s="262"/>
      <c r="H2" s="262"/>
    </row>
    <row r="3" spans="1:8" ht="15.75" x14ac:dyDescent="0.25">
      <c r="A3" s="263" t="s">
        <v>109</v>
      </c>
      <c r="B3" s="263"/>
      <c r="C3" s="263"/>
      <c r="D3" s="263"/>
      <c r="E3" s="263"/>
      <c r="F3" s="263"/>
      <c r="G3" s="263"/>
      <c r="H3" s="263"/>
    </row>
    <row r="4" spans="1:8" ht="15.75" thickBot="1" x14ac:dyDescent="0.3">
      <c r="A4" s="42"/>
      <c r="B4" s="42"/>
      <c r="C4" s="42"/>
      <c r="D4" s="42"/>
      <c r="E4" s="42"/>
      <c r="F4" s="42"/>
      <c r="G4" s="42"/>
      <c r="H4" s="42"/>
    </row>
    <row r="5" spans="1:8" ht="12.95" customHeight="1" x14ac:dyDescent="0.2">
      <c r="A5" s="280" t="s">
        <v>110</v>
      </c>
      <c r="B5" s="281"/>
      <c r="C5" s="266" t="s">
        <v>63</v>
      </c>
      <c r="D5" s="268" t="s">
        <v>54</v>
      </c>
      <c r="E5" s="269"/>
      <c r="F5" s="269"/>
      <c r="G5" s="269"/>
      <c r="H5" s="270"/>
    </row>
    <row r="6" spans="1:8" ht="12.95" customHeight="1" x14ac:dyDescent="0.2">
      <c r="A6" s="282"/>
      <c r="B6" s="283"/>
      <c r="C6" s="267"/>
      <c r="D6" s="286" t="s">
        <v>106</v>
      </c>
      <c r="E6" s="286" t="s">
        <v>111</v>
      </c>
      <c r="F6" s="141" t="s">
        <v>87</v>
      </c>
      <c r="G6" s="292" t="s">
        <v>112</v>
      </c>
      <c r="H6" s="294" t="s">
        <v>113</v>
      </c>
    </row>
    <row r="7" spans="1:8" x14ac:dyDescent="0.2">
      <c r="A7" s="282"/>
      <c r="B7" s="283"/>
      <c r="C7" s="267"/>
      <c r="D7" s="287"/>
      <c r="E7" s="287"/>
      <c r="F7" s="141" t="s">
        <v>82</v>
      </c>
      <c r="G7" s="292"/>
      <c r="H7" s="294"/>
    </row>
    <row r="8" spans="1:8" ht="23.25" thickBot="1" x14ac:dyDescent="0.25">
      <c r="A8" s="284"/>
      <c r="B8" s="285"/>
      <c r="C8" s="277"/>
      <c r="D8" s="288"/>
      <c r="E8" s="288"/>
      <c r="F8" s="165" t="s">
        <v>114</v>
      </c>
      <c r="G8" s="293"/>
      <c r="H8" s="295"/>
    </row>
    <row r="9" spans="1:8" x14ac:dyDescent="0.2">
      <c r="A9" s="45">
        <v>111</v>
      </c>
      <c r="B9" s="67" t="s">
        <v>90</v>
      </c>
      <c r="C9" s="142"/>
      <c r="D9" s="143"/>
      <c r="E9" s="143"/>
      <c r="F9" s="143"/>
      <c r="G9" s="143"/>
      <c r="H9" s="47">
        <f t="shared" ref="H9:H21" si="0">C9-D9-E9-F9-G9</f>
        <v>0</v>
      </c>
    </row>
    <row r="10" spans="1:8" x14ac:dyDescent="0.2">
      <c r="A10" s="45">
        <v>115</v>
      </c>
      <c r="B10" s="67" t="s">
        <v>7</v>
      </c>
      <c r="C10" s="144"/>
      <c r="D10" s="145"/>
      <c r="E10" s="146"/>
      <c r="F10" s="145"/>
      <c r="G10" s="145"/>
      <c r="H10" s="147">
        <f t="shared" si="0"/>
        <v>0</v>
      </c>
    </row>
    <row r="11" spans="1:8" x14ac:dyDescent="0.2">
      <c r="A11" s="45">
        <v>116</v>
      </c>
      <c r="B11" s="67" t="s">
        <v>8</v>
      </c>
      <c r="C11" s="137"/>
      <c r="D11" s="90"/>
      <c r="E11" s="90"/>
      <c r="F11" s="90"/>
      <c r="G11" s="90"/>
      <c r="H11" s="148">
        <f t="shared" si="0"/>
        <v>0</v>
      </c>
    </row>
    <row r="12" spans="1:8" x14ac:dyDescent="0.2">
      <c r="A12" s="45">
        <v>117</v>
      </c>
      <c r="B12" s="67" t="s">
        <v>9</v>
      </c>
      <c r="C12" s="144"/>
      <c r="D12" s="145"/>
      <c r="E12" s="145"/>
      <c r="F12" s="145"/>
      <c r="G12" s="145"/>
      <c r="H12" s="147">
        <f t="shared" si="0"/>
        <v>0</v>
      </c>
    </row>
    <row r="13" spans="1:8" x14ac:dyDescent="0.2">
      <c r="A13" s="45">
        <v>118</v>
      </c>
      <c r="B13" s="67" t="s">
        <v>10</v>
      </c>
      <c r="C13" s="144"/>
      <c r="D13" s="149"/>
      <c r="E13" s="149"/>
      <c r="F13" s="149"/>
      <c r="G13" s="149"/>
      <c r="H13" s="147">
        <f t="shared" si="0"/>
        <v>0</v>
      </c>
    </row>
    <row r="14" spans="1:8" x14ac:dyDescent="0.2">
      <c r="A14" s="45">
        <v>119</v>
      </c>
      <c r="B14" s="67" t="s">
        <v>11</v>
      </c>
      <c r="C14" s="144"/>
      <c r="D14" s="145"/>
      <c r="E14" s="145"/>
      <c r="F14" s="145"/>
      <c r="G14" s="145"/>
      <c r="H14" s="147">
        <f t="shared" si="0"/>
        <v>0</v>
      </c>
    </row>
    <row r="15" spans="1:8" x14ac:dyDescent="0.2">
      <c r="A15" s="45">
        <v>121</v>
      </c>
      <c r="B15" s="67" t="s">
        <v>99</v>
      </c>
      <c r="C15" s="144"/>
      <c r="D15" s="149"/>
      <c r="E15" s="149"/>
      <c r="F15" s="149"/>
      <c r="G15" s="149"/>
      <c r="H15" s="147">
        <f t="shared" si="0"/>
        <v>0</v>
      </c>
    </row>
    <row r="16" spans="1:8" x14ac:dyDescent="0.2">
      <c r="A16" s="45">
        <v>125</v>
      </c>
      <c r="B16" s="67" t="s">
        <v>13</v>
      </c>
      <c r="C16" s="150"/>
      <c r="D16" s="149"/>
      <c r="E16" s="149"/>
      <c r="F16" s="149"/>
      <c r="G16" s="149"/>
      <c r="H16" s="147">
        <f t="shared" si="0"/>
        <v>0</v>
      </c>
    </row>
    <row r="17" spans="1:8" x14ac:dyDescent="0.2">
      <c r="A17" s="45">
        <v>126</v>
      </c>
      <c r="B17" s="67" t="s">
        <v>14</v>
      </c>
      <c r="C17" s="144"/>
      <c r="D17" s="149"/>
      <c r="E17" s="149"/>
      <c r="F17" s="149"/>
      <c r="G17" s="149"/>
      <c r="H17" s="147">
        <f t="shared" si="0"/>
        <v>0</v>
      </c>
    </row>
    <row r="18" spans="1:8" x14ac:dyDescent="0.2">
      <c r="A18" s="45">
        <v>127</v>
      </c>
      <c r="B18" s="67" t="s">
        <v>15</v>
      </c>
      <c r="C18" s="144"/>
      <c r="D18" s="149"/>
      <c r="E18" s="149"/>
      <c r="F18" s="149"/>
      <c r="G18" s="149"/>
      <c r="H18" s="147">
        <f t="shared" si="0"/>
        <v>0</v>
      </c>
    </row>
    <row r="19" spans="1:8" x14ac:dyDescent="0.2">
      <c r="A19" s="45">
        <v>128</v>
      </c>
      <c r="B19" s="67" t="s">
        <v>16</v>
      </c>
      <c r="C19" s="144"/>
      <c r="D19" s="149"/>
      <c r="E19" s="149"/>
      <c r="F19" s="149"/>
      <c r="G19" s="149"/>
      <c r="H19" s="147">
        <f t="shared" si="0"/>
        <v>0</v>
      </c>
    </row>
    <row r="20" spans="1:8" x14ac:dyDescent="0.2">
      <c r="A20" s="45">
        <v>135</v>
      </c>
      <c r="B20" s="67" t="s">
        <v>17</v>
      </c>
      <c r="C20" s="144"/>
      <c r="D20" s="145"/>
      <c r="E20" s="145"/>
      <c r="F20" s="145"/>
      <c r="G20" s="149"/>
      <c r="H20" s="147">
        <f t="shared" si="0"/>
        <v>0</v>
      </c>
    </row>
    <row r="21" spans="1:8" ht="13.5" thickBot="1" x14ac:dyDescent="0.25">
      <c r="A21" s="45">
        <v>136</v>
      </c>
      <c r="B21" s="67" t="s">
        <v>18</v>
      </c>
      <c r="C21" s="68"/>
      <c r="D21" s="64"/>
      <c r="E21" s="64"/>
      <c r="F21" s="64"/>
      <c r="G21" s="64"/>
      <c r="H21" s="48">
        <f t="shared" si="0"/>
        <v>0</v>
      </c>
    </row>
    <row r="22" spans="1:8" ht="13.5" thickBot="1" x14ac:dyDescent="0.25">
      <c r="A22" s="151"/>
      <c r="B22" s="185" t="s">
        <v>58</v>
      </c>
      <c r="C22" s="153">
        <f t="shared" ref="C22:G22" si="1">SUM(C9:C21)</f>
        <v>0</v>
      </c>
      <c r="D22" s="154">
        <f t="shared" si="1"/>
        <v>0</v>
      </c>
      <c r="E22" s="154">
        <f t="shared" si="1"/>
        <v>0</v>
      </c>
      <c r="F22" s="154">
        <f t="shared" si="1"/>
        <v>0</v>
      </c>
      <c r="G22" s="154">
        <f t="shared" si="1"/>
        <v>0</v>
      </c>
      <c r="H22" s="155">
        <f>SUM(H9:H21)</f>
        <v>0</v>
      </c>
    </row>
    <row r="23" spans="1:8" x14ac:dyDescent="0.2">
      <c r="A23" s="45">
        <v>211</v>
      </c>
      <c r="B23" s="67" t="s">
        <v>91</v>
      </c>
      <c r="C23" s="60"/>
      <c r="D23" s="143"/>
      <c r="E23" s="143"/>
      <c r="F23" s="143"/>
      <c r="G23" s="143"/>
      <c r="H23" s="47">
        <f>C23-D23-E23-F23-G23</f>
        <v>0</v>
      </c>
    </row>
    <row r="24" spans="1:8" x14ac:dyDescent="0.2">
      <c r="A24" s="45">
        <v>212</v>
      </c>
      <c r="B24" s="67" t="s">
        <v>92</v>
      </c>
      <c r="C24" s="156"/>
      <c r="D24" s="157"/>
      <c r="E24" s="157"/>
      <c r="F24" s="157"/>
      <c r="G24" s="157"/>
      <c r="H24" s="147">
        <f t="shared" ref="H24:H55" si="2">C24-D24-E24-F24-G24</f>
        <v>0</v>
      </c>
    </row>
    <row r="25" spans="1:8" x14ac:dyDescent="0.2">
      <c r="A25" s="45">
        <v>215</v>
      </c>
      <c r="B25" s="67" t="s">
        <v>93</v>
      </c>
      <c r="C25" s="156"/>
      <c r="D25" s="157"/>
      <c r="E25" s="157"/>
      <c r="F25" s="157"/>
      <c r="G25" s="157"/>
      <c r="H25" s="147">
        <f t="shared" si="2"/>
        <v>0</v>
      </c>
    </row>
    <row r="26" spans="1:8" x14ac:dyDescent="0.2">
      <c r="A26" s="45">
        <v>216</v>
      </c>
      <c r="B26" s="67" t="s">
        <v>22</v>
      </c>
      <c r="C26" s="158"/>
      <c r="D26" s="159"/>
      <c r="E26" s="159"/>
      <c r="F26" s="159"/>
      <c r="G26" s="159"/>
      <c r="H26" s="147">
        <f t="shared" si="2"/>
        <v>0</v>
      </c>
    </row>
    <row r="27" spans="1:8" x14ac:dyDescent="0.2">
      <c r="A27" s="45">
        <v>221</v>
      </c>
      <c r="B27" s="67" t="s">
        <v>94</v>
      </c>
      <c r="C27" s="158"/>
      <c r="D27" s="159"/>
      <c r="E27" s="159"/>
      <c r="F27" s="159"/>
      <c r="G27" s="159"/>
      <c r="H27" s="147">
        <f t="shared" si="2"/>
        <v>0</v>
      </c>
    </row>
    <row r="28" spans="1:8" x14ac:dyDescent="0.2">
      <c r="A28" s="45">
        <v>222</v>
      </c>
      <c r="B28" s="67" t="s">
        <v>95</v>
      </c>
      <c r="C28" s="158"/>
      <c r="D28" s="159"/>
      <c r="E28" s="159"/>
      <c r="F28" s="159"/>
      <c r="G28" s="159"/>
      <c r="H28" s="147">
        <f t="shared" si="2"/>
        <v>0</v>
      </c>
    </row>
    <row r="29" spans="1:8" x14ac:dyDescent="0.2">
      <c r="A29" s="45">
        <v>225</v>
      </c>
      <c r="B29" s="67" t="s">
        <v>25</v>
      </c>
      <c r="C29" s="144"/>
      <c r="D29" s="149"/>
      <c r="E29" s="149"/>
      <c r="F29" s="149"/>
      <c r="G29" s="149"/>
      <c r="H29" s="147">
        <f t="shared" si="2"/>
        <v>0</v>
      </c>
    </row>
    <row r="30" spans="1:8" x14ac:dyDescent="0.2">
      <c r="A30" s="45">
        <v>226</v>
      </c>
      <c r="B30" s="67" t="s">
        <v>26</v>
      </c>
      <c r="C30" s="156"/>
      <c r="D30" s="157"/>
      <c r="E30" s="157"/>
      <c r="F30" s="157"/>
      <c r="G30" s="157"/>
      <c r="H30" s="160">
        <f t="shared" si="2"/>
        <v>0</v>
      </c>
    </row>
    <row r="31" spans="1:8" x14ac:dyDescent="0.2">
      <c r="A31" s="45">
        <v>231</v>
      </c>
      <c r="B31" s="67" t="s">
        <v>96</v>
      </c>
      <c r="C31" s="158"/>
      <c r="D31" s="159"/>
      <c r="E31" s="159"/>
      <c r="F31" s="159"/>
      <c r="G31" s="159"/>
      <c r="H31" s="147">
        <f t="shared" si="2"/>
        <v>0</v>
      </c>
    </row>
    <row r="32" spans="1:8" x14ac:dyDescent="0.2">
      <c r="A32" s="45">
        <v>235</v>
      </c>
      <c r="B32" s="67" t="s">
        <v>28</v>
      </c>
      <c r="C32" s="144"/>
      <c r="D32" s="149"/>
      <c r="E32" s="149"/>
      <c r="F32" s="149"/>
      <c r="G32" s="149"/>
      <c r="H32" s="147">
        <f t="shared" si="2"/>
        <v>0</v>
      </c>
    </row>
    <row r="33" spans="1:8" x14ac:dyDescent="0.2">
      <c r="A33" s="45">
        <v>236</v>
      </c>
      <c r="B33" s="67" t="s">
        <v>29</v>
      </c>
      <c r="C33" s="144"/>
      <c r="D33" s="145"/>
      <c r="E33" s="145"/>
      <c r="F33" s="145"/>
      <c r="G33" s="145"/>
      <c r="H33" s="147">
        <f t="shared" si="2"/>
        <v>0</v>
      </c>
    </row>
    <row r="34" spans="1:8" ht="13.5" thickBot="1" x14ac:dyDescent="0.25">
      <c r="A34" s="45">
        <v>237</v>
      </c>
      <c r="B34" s="67" t="s">
        <v>30</v>
      </c>
      <c r="C34" s="66"/>
      <c r="D34" s="161"/>
      <c r="E34" s="161"/>
      <c r="F34" s="161"/>
      <c r="G34" s="64"/>
      <c r="H34" s="48">
        <f t="shared" si="2"/>
        <v>0</v>
      </c>
    </row>
    <row r="35" spans="1:8" ht="13.5" thickBot="1" x14ac:dyDescent="0.25">
      <c r="A35" s="151"/>
      <c r="B35" s="185" t="s">
        <v>57</v>
      </c>
      <c r="C35" s="153">
        <f t="shared" ref="C35:H35" si="3">SUM(C23:C34)</f>
        <v>0</v>
      </c>
      <c r="D35" s="154">
        <f t="shared" si="3"/>
        <v>0</v>
      </c>
      <c r="E35" s="154">
        <f t="shared" si="3"/>
        <v>0</v>
      </c>
      <c r="F35" s="154">
        <f t="shared" si="3"/>
        <v>0</v>
      </c>
      <c r="G35" s="154">
        <f t="shared" si="3"/>
        <v>0</v>
      </c>
      <c r="H35" s="155">
        <f t="shared" si="3"/>
        <v>0</v>
      </c>
    </row>
    <row r="36" spans="1:8" x14ac:dyDescent="0.2">
      <c r="A36" s="45">
        <v>311</v>
      </c>
      <c r="B36" s="67" t="s">
        <v>97</v>
      </c>
      <c r="C36" s="60"/>
      <c r="D36" s="143"/>
      <c r="E36" s="143"/>
      <c r="F36" s="143"/>
      <c r="G36" s="143"/>
      <c r="H36" s="47">
        <f t="shared" si="2"/>
        <v>0</v>
      </c>
    </row>
    <row r="37" spans="1:8" x14ac:dyDescent="0.2">
      <c r="A37" s="45">
        <v>315</v>
      </c>
      <c r="B37" s="67" t="s">
        <v>32</v>
      </c>
      <c r="C37" s="144"/>
      <c r="D37" s="149"/>
      <c r="E37" s="149"/>
      <c r="F37" s="149"/>
      <c r="G37" s="149"/>
      <c r="H37" s="147">
        <f t="shared" si="2"/>
        <v>0</v>
      </c>
    </row>
    <row r="38" spans="1:8" x14ac:dyDescent="0.2">
      <c r="A38" s="45">
        <v>316</v>
      </c>
      <c r="B38" s="67" t="s">
        <v>33</v>
      </c>
      <c r="C38" s="162"/>
      <c r="D38" s="149"/>
      <c r="E38" s="149"/>
      <c r="F38" s="149"/>
      <c r="G38" s="149"/>
      <c r="H38" s="147">
        <f t="shared" si="2"/>
        <v>0</v>
      </c>
    </row>
    <row r="39" spans="1:8" x14ac:dyDescent="0.2">
      <c r="A39" s="45">
        <v>317</v>
      </c>
      <c r="B39" s="67" t="s">
        <v>34</v>
      </c>
      <c r="C39" s="158"/>
      <c r="D39" s="159"/>
      <c r="E39" s="159"/>
      <c r="F39" s="159"/>
      <c r="G39" s="159"/>
      <c r="H39" s="148">
        <f t="shared" si="2"/>
        <v>0</v>
      </c>
    </row>
    <row r="40" spans="1:8" x14ac:dyDescent="0.2">
      <c r="A40" s="45">
        <v>325</v>
      </c>
      <c r="B40" s="67" t="s">
        <v>35</v>
      </c>
      <c r="C40" s="144"/>
      <c r="D40" s="149"/>
      <c r="E40" s="149"/>
      <c r="F40" s="149"/>
      <c r="G40" s="149"/>
      <c r="H40" s="148">
        <f t="shared" si="2"/>
        <v>0</v>
      </c>
    </row>
    <row r="41" spans="1:8" x14ac:dyDescent="0.2">
      <c r="A41" s="45">
        <v>326</v>
      </c>
      <c r="B41" s="67" t="s">
        <v>36</v>
      </c>
      <c r="C41" s="144"/>
      <c r="D41" s="149"/>
      <c r="E41" s="149"/>
      <c r="F41" s="149"/>
      <c r="G41" s="149"/>
      <c r="H41" s="147">
        <f t="shared" si="2"/>
        <v>0</v>
      </c>
    </row>
    <row r="42" spans="1:8" x14ac:dyDescent="0.2">
      <c r="A42" s="45">
        <v>327</v>
      </c>
      <c r="B42" s="67" t="s">
        <v>37</v>
      </c>
      <c r="C42" s="144"/>
      <c r="D42" s="90"/>
      <c r="E42" s="149"/>
      <c r="F42" s="149"/>
      <c r="G42" s="149"/>
      <c r="H42" s="147">
        <f t="shared" si="2"/>
        <v>0</v>
      </c>
    </row>
    <row r="43" spans="1:8" x14ac:dyDescent="0.2">
      <c r="A43" s="45">
        <v>335</v>
      </c>
      <c r="B43" s="67" t="s">
        <v>38</v>
      </c>
      <c r="C43" s="144"/>
      <c r="D43" s="145"/>
      <c r="E43" s="145"/>
      <c r="F43" s="145"/>
      <c r="G43" s="145"/>
      <c r="H43" s="147">
        <f t="shared" si="2"/>
        <v>0</v>
      </c>
    </row>
    <row r="44" spans="1:8" x14ac:dyDescent="0.2">
      <c r="A44" s="45">
        <v>336</v>
      </c>
      <c r="B44" s="67" t="s">
        <v>39</v>
      </c>
      <c r="C44" s="144"/>
      <c r="D44" s="149"/>
      <c r="E44" s="149"/>
      <c r="F44" s="149"/>
      <c r="G44" s="149"/>
      <c r="H44" s="147">
        <f t="shared" si="2"/>
        <v>0</v>
      </c>
    </row>
    <row r="45" spans="1:8" ht="13.5" thickBot="1" x14ac:dyDescent="0.25">
      <c r="A45" s="45">
        <v>337</v>
      </c>
      <c r="B45" s="67" t="s">
        <v>40</v>
      </c>
      <c r="C45" s="68"/>
      <c r="D45" s="64"/>
      <c r="E45" s="64"/>
      <c r="F45" s="64"/>
      <c r="G45" s="64"/>
      <c r="H45" s="48">
        <f t="shared" si="2"/>
        <v>0</v>
      </c>
    </row>
    <row r="46" spans="1:8" ht="13.5" thickBot="1" x14ac:dyDescent="0.25">
      <c r="A46" s="151"/>
      <c r="B46" s="185" t="s">
        <v>56</v>
      </c>
      <c r="C46" s="153">
        <f t="shared" ref="C46:H46" si="4">SUM(C36:C45)</f>
        <v>0</v>
      </c>
      <c r="D46" s="154">
        <f t="shared" si="4"/>
        <v>0</v>
      </c>
      <c r="E46" s="154">
        <f t="shared" si="4"/>
        <v>0</v>
      </c>
      <c r="F46" s="154">
        <f t="shared" si="4"/>
        <v>0</v>
      </c>
      <c r="G46" s="154">
        <f t="shared" si="4"/>
        <v>0</v>
      </c>
      <c r="H46" s="155">
        <f t="shared" si="4"/>
        <v>0</v>
      </c>
    </row>
    <row r="47" spans="1:8" x14ac:dyDescent="0.2">
      <c r="A47" s="45">
        <v>415</v>
      </c>
      <c r="B47" s="67" t="s">
        <v>41</v>
      </c>
      <c r="C47" s="60"/>
      <c r="D47" s="143"/>
      <c r="E47" s="143"/>
      <c r="F47" s="143"/>
      <c r="G47" s="143"/>
      <c r="H47" s="47">
        <f t="shared" si="2"/>
        <v>0</v>
      </c>
    </row>
    <row r="48" spans="1:8" x14ac:dyDescent="0.2">
      <c r="A48" s="45">
        <v>416</v>
      </c>
      <c r="B48" s="67" t="s">
        <v>42</v>
      </c>
      <c r="C48" s="158"/>
      <c r="D48" s="159"/>
      <c r="E48" s="159"/>
      <c r="F48" s="159"/>
      <c r="G48" s="159"/>
      <c r="H48" s="147">
        <f t="shared" si="2"/>
        <v>0</v>
      </c>
    </row>
    <row r="49" spans="1:8" x14ac:dyDescent="0.2">
      <c r="A49" s="45">
        <v>417</v>
      </c>
      <c r="B49" s="67" t="s">
        <v>43</v>
      </c>
      <c r="C49" s="158"/>
      <c r="D49" s="163"/>
      <c r="E49" s="159"/>
      <c r="F49" s="159"/>
      <c r="G49" s="159"/>
      <c r="H49" s="147">
        <f t="shared" si="2"/>
        <v>0</v>
      </c>
    </row>
    <row r="50" spans="1:8" x14ac:dyDescent="0.2">
      <c r="A50" s="45">
        <v>421</v>
      </c>
      <c r="B50" s="67" t="s">
        <v>98</v>
      </c>
      <c r="C50" s="144"/>
      <c r="D50" s="149"/>
      <c r="E50" s="149"/>
      <c r="F50" s="149"/>
      <c r="G50" s="149"/>
      <c r="H50" s="147">
        <f t="shared" si="2"/>
        <v>0</v>
      </c>
    </row>
    <row r="51" spans="1:8" x14ac:dyDescent="0.2">
      <c r="A51" s="45">
        <v>425</v>
      </c>
      <c r="B51" s="67" t="s">
        <v>45</v>
      </c>
      <c r="C51" s="144"/>
      <c r="D51" s="149"/>
      <c r="E51" s="149"/>
      <c r="F51" s="149"/>
      <c r="G51" s="149"/>
      <c r="H51" s="147">
        <f t="shared" si="2"/>
        <v>0</v>
      </c>
    </row>
    <row r="52" spans="1:8" x14ac:dyDescent="0.2">
      <c r="A52" s="45">
        <v>426</v>
      </c>
      <c r="B52" s="67" t="s">
        <v>46</v>
      </c>
      <c r="C52" s="158"/>
      <c r="D52" s="159"/>
      <c r="E52" s="159"/>
      <c r="F52" s="159"/>
      <c r="G52" s="159"/>
      <c r="H52" s="147">
        <f t="shared" si="2"/>
        <v>0</v>
      </c>
    </row>
    <row r="53" spans="1:8" x14ac:dyDescent="0.2">
      <c r="A53" s="45">
        <v>435</v>
      </c>
      <c r="B53" s="67" t="s">
        <v>47</v>
      </c>
      <c r="C53" s="144"/>
      <c r="D53" s="149"/>
      <c r="E53" s="149"/>
      <c r="F53" s="149"/>
      <c r="G53" s="149"/>
      <c r="H53" s="147">
        <f t="shared" si="2"/>
        <v>0</v>
      </c>
    </row>
    <row r="54" spans="1:8" x14ac:dyDescent="0.2">
      <c r="A54" s="45">
        <v>436</v>
      </c>
      <c r="B54" s="67" t="s">
        <v>48</v>
      </c>
      <c r="C54" s="144"/>
      <c r="D54" s="149"/>
      <c r="E54" s="149"/>
      <c r="F54" s="90"/>
      <c r="G54" s="149"/>
      <c r="H54" s="147">
        <f t="shared" si="2"/>
        <v>0</v>
      </c>
    </row>
    <row r="55" spans="1:8" ht="13.5" thickBot="1" x14ac:dyDescent="0.25">
      <c r="A55" s="45">
        <v>437</v>
      </c>
      <c r="B55" s="67" t="s">
        <v>49</v>
      </c>
      <c r="C55" s="68"/>
      <c r="D55" s="64"/>
      <c r="E55" s="64"/>
      <c r="F55" s="64"/>
      <c r="G55" s="64"/>
      <c r="H55" s="48">
        <f t="shared" si="2"/>
        <v>0</v>
      </c>
    </row>
    <row r="56" spans="1:8" ht="13.5" thickBot="1" x14ac:dyDescent="0.25">
      <c r="A56" s="164"/>
      <c r="B56" s="185" t="s">
        <v>55</v>
      </c>
      <c r="C56" s="153">
        <f t="shared" ref="C56:H56" si="5">SUM(C47:C55)</f>
        <v>0</v>
      </c>
      <c r="D56" s="154">
        <f t="shared" si="5"/>
        <v>0</v>
      </c>
      <c r="E56" s="154">
        <f t="shared" si="5"/>
        <v>0</v>
      </c>
      <c r="F56" s="154">
        <f t="shared" si="5"/>
        <v>0</v>
      </c>
      <c r="G56" s="154">
        <f t="shared" si="5"/>
        <v>0</v>
      </c>
      <c r="H56" s="155">
        <f t="shared" si="5"/>
        <v>0</v>
      </c>
    </row>
    <row r="57" spans="1:8" s="73" customFormat="1" ht="13.5" thickBot="1" x14ac:dyDescent="0.25">
      <c r="A57" s="164"/>
      <c r="B57" s="185" t="s">
        <v>116</v>
      </c>
      <c r="C57" s="153">
        <f>SUM(C56,C46,C35,C22)</f>
        <v>0</v>
      </c>
      <c r="D57" s="154">
        <f t="shared" ref="D57:H57" si="6">SUM(D56,D46,D35,D22)</f>
        <v>0</v>
      </c>
      <c r="E57" s="154">
        <f t="shared" si="6"/>
        <v>0</v>
      </c>
      <c r="F57" s="154">
        <f t="shared" si="6"/>
        <v>0</v>
      </c>
      <c r="G57" s="154">
        <f t="shared" si="6"/>
        <v>0</v>
      </c>
      <c r="H57" s="155">
        <f t="shared" si="6"/>
        <v>0</v>
      </c>
    </row>
  </sheetData>
  <mergeCells count="9">
    <mergeCell ref="D5:H5"/>
    <mergeCell ref="A2:H2"/>
    <mergeCell ref="A3:H3"/>
    <mergeCell ref="A5:B8"/>
    <mergeCell ref="D6:D8"/>
    <mergeCell ref="E6:E8"/>
    <mergeCell ref="G6:G8"/>
    <mergeCell ref="H6:H8"/>
    <mergeCell ref="C5:C8"/>
  </mergeCells>
  <phoneticPr fontId="0" type="noConversion"/>
  <pageMargins left="0.59055118110236227" right="0.59055118110236227" top="1.1811023622047245" bottom="0.39370078740157483" header="0.51181102362204722" footer="0.51181102362204722"/>
  <pageSetup paperSize="9" scale="80" orientation="portrait" r:id="rId1"/>
  <headerFooter alignWithMargins="0">
    <oddHeader>&amp;L&amp;"Arial,Fett"&amp;11Regierungspräsidium Karlsruhe&amp;"Arial,Standard"
Abteilung 9 - Flüchtlingsangelegenheiten, landesweite Steuerung, Aufnahme, Unterbringung, Verteilung
Referat 92 - Leitstelle Flüchtlingsunterbringung&amp;R&amp;G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>
      <pane ySplit="10" topLeftCell="A29" activePane="bottomLeft" state="frozen"/>
      <selection pane="bottomLeft" activeCell="A6" sqref="A6:H6"/>
    </sheetView>
  </sheetViews>
  <sheetFormatPr baseColWidth="10" defaultColWidth="10.85546875" defaultRowHeight="12.75" x14ac:dyDescent="0.2"/>
  <cols>
    <col min="1" max="1" width="5.5703125" style="73" customWidth="1"/>
    <col min="2" max="2" width="28.42578125" style="73" customWidth="1"/>
    <col min="3" max="3" width="14.42578125" style="73" customWidth="1"/>
    <col min="4" max="4" width="12.85546875" style="73" customWidth="1"/>
    <col min="5" max="5" width="13.42578125" style="73" customWidth="1"/>
    <col min="6" max="8" width="12.85546875" style="73" customWidth="1"/>
    <col min="9" max="16384" width="10.85546875" style="73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44927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22"/>
      <c r="B8" s="222"/>
      <c r="C8" s="222"/>
      <c r="D8" s="222"/>
      <c r="E8" s="222"/>
      <c r="F8" s="222"/>
      <c r="G8" s="222"/>
      <c r="H8" s="222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3427</v>
      </c>
      <c r="D11" s="213">
        <v>3427</v>
      </c>
      <c r="E11" s="214">
        <v>0</v>
      </c>
      <c r="F11" s="215">
        <v>4389</v>
      </c>
      <c r="G11" s="186">
        <f>D11/F11</f>
        <v>0.78081567555251763</v>
      </c>
      <c r="H11" s="61">
        <f t="shared" ref="H11:H23" si="0">IF(D11&gt;F11,"0",F11-D11)</f>
        <v>962</v>
      </c>
    </row>
    <row r="12" spans="1:9" x14ac:dyDescent="0.2">
      <c r="A12" s="69">
        <v>115</v>
      </c>
      <c r="B12" s="81" t="s">
        <v>7</v>
      </c>
      <c r="C12" s="84">
        <v>1798</v>
      </c>
      <c r="D12" s="85">
        <v>1798</v>
      </c>
      <c r="E12" s="86">
        <v>0</v>
      </c>
      <c r="F12" s="87">
        <v>2357</v>
      </c>
      <c r="G12" s="187">
        <f t="shared" ref="G12:G25" si="1">D12/F12</f>
        <v>0.76283411115825206</v>
      </c>
      <c r="H12" s="88">
        <f t="shared" si="0"/>
        <v>559</v>
      </c>
    </row>
    <row r="13" spans="1:9" x14ac:dyDescent="0.2">
      <c r="A13" s="69">
        <v>116</v>
      </c>
      <c r="B13" s="81" t="s">
        <v>8</v>
      </c>
      <c r="C13" s="89">
        <v>2397</v>
      </c>
      <c r="D13" s="90">
        <v>2361</v>
      </c>
      <c r="E13" s="91">
        <v>36</v>
      </c>
      <c r="F13" s="92">
        <v>2933</v>
      </c>
      <c r="G13" s="188">
        <f t="shared" si="1"/>
        <v>0.80497783839072623</v>
      </c>
      <c r="H13" s="88">
        <f t="shared" si="0"/>
        <v>572</v>
      </c>
    </row>
    <row r="14" spans="1:9" x14ac:dyDescent="0.2">
      <c r="A14" s="69">
        <v>117</v>
      </c>
      <c r="B14" s="81" t="s">
        <v>9</v>
      </c>
      <c r="C14" s="84">
        <v>2187</v>
      </c>
      <c r="D14" s="85">
        <v>2181</v>
      </c>
      <c r="E14" s="86">
        <v>6</v>
      </c>
      <c r="F14" s="87">
        <v>2853</v>
      </c>
      <c r="G14" s="187">
        <f t="shared" si="1"/>
        <v>0.76445846477392221</v>
      </c>
      <c r="H14" s="88">
        <f t="shared" si="0"/>
        <v>672</v>
      </c>
    </row>
    <row r="15" spans="1:9" x14ac:dyDescent="0.2">
      <c r="A15" s="69">
        <v>118</v>
      </c>
      <c r="B15" s="81" t="s">
        <v>10</v>
      </c>
      <c r="C15" s="93">
        <v>2198</v>
      </c>
      <c r="D15" s="94">
        <v>2198</v>
      </c>
      <c r="E15" s="95">
        <v>0</v>
      </c>
      <c r="F15" s="96">
        <v>2669</v>
      </c>
      <c r="G15" s="189">
        <f t="shared" si="1"/>
        <v>0.82352941176470584</v>
      </c>
      <c r="H15" s="88">
        <f t="shared" si="0"/>
        <v>471</v>
      </c>
    </row>
    <row r="16" spans="1:9" x14ac:dyDescent="0.2">
      <c r="A16" s="69">
        <v>119</v>
      </c>
      <c r="B16" s="81" t="s">
        <v>11</v>
      </c>
      <c r="C16" s="93">
        <v>1686</v>
      </c>
      <c r="D16" s="94">
        <v>1686</v>
      </c>
      <c r="E16" s="95">
        <v>0</v>
      </c>
      <c r="F16" s="96">
        <v>1964</v>
      </c>
      <c r="G16" s="189">
        <f t="shared" si="1"/>
        <v>0.85845213849287172</v>
      </c>
      <c r="H16" s="88">
        <f t="shared" si="0"/>
        <v>278</v>
      </c>
    </row>
    <row r="17" spans="1:12" x14ac:dyDescent="0.2">
      <c r="A17" s="69">
        <v>121</v>
      </c>
      <c r="B17" s="81" t="s">
        <v>99</v>
      </c>
      <c r="C17" s="93">
        <v>1316</v>
      </c>
      <c r="D17" s="94">
        <v>1316</v>
      </c>
      <c r="E17" s="95">
        <v>0</v>
      </c>
      <c r="F17" s="96">
        <v>1316</v>
      </c>
      <c r="G17" s="189">
        <f t="shared" si="1"/>
        <v>1</v>
      </c>
      <c r="H17" s="88">
        <f t="shared" si="0"/>
        <v>0</v>
      </c>
    </row>
    <row r="18" spans="1:12" x14ac:dyDescent="0.2">
      <c r="A18" s="69">
        <v>125</v>
      </c>
      <c r="B18" s="81" t="s">
        <v>13</v>
      </c>
      <c r="C18" s="97">
        <v>1629</v>
      </c>
      <c r="D18" s="98">
        <v>1629</v>
      </c>
      <c r="E18" s="91">
        <v>0</v>
      </c>
      <c r="F18" s="99">
        <v>1645</v>
      </c>
      <c r="G18" s="190">
        <f t="shared" si="1"/>
        <v>0.99027355623100299</v>
      </c>
      <c r="H18" s="88">
        <f t="shared" si="0"/>
        <v>16</v>
      </c>
    </row>
    <row r="19" spans="1:12" x14ac:dyDescent="0.2">
      <c r="A19" s="69">
        <v>126</v>
      </c>
      <c r="B19" s="81" t="s">
        <v>14</v>
      </c>
      <c r="C19" s="93">
        <v>517</v>
      </c>
      <c r="D19" s="94">
        <v>517</v>
      </c>
      <c r="E19" s="95">
        <v>0</v>
      </c>
      <c r="F19" s="96">
        <v>741</v>
      </c>
      <c r="G19" s="189">
        <f t="shared" si="1"/>
        <v>0.6977058029689609</v>
      </c>
      <c r="H19" s="88">
        <f t="shared" si="0"/>
        <v>224</v>
      </c>
    </row>
    <row r="20" spans="1:12" x14ac:dyDescent="0.2">
      <c r="A20" s="69">
        <v>127</v>
      </c>
      <c r="B20" s="81" t="s">
        <v>15</v>
      </c>
      <c r="C20" s="93">
        <v>1151</v>
      </c>
      <c r="D20" s="94">
        <v>1151</v>
      </c>
      <c r="E20" s="95">
        <v>0</v>
      </c>
      <c r="F20" s="96">
        <v>1245</v>
      </c>
      <c r="G20" s="189">
        <f t="shared" si="1"/>
        <v>0.92449799196787152</v>
      </c>
      <c r="H20" s="88">
        <f t="shared" si="0"/>
        <v>94</v>
      </c>
    </row>
    <row r="21" spans="1:12" x14ac:dyDescent="0.2">
      <c r="A21" s="69">
        <v>128</v>
      </c>
      <c r="B21" s="81" t="s">
        <v>16</v>
      </c>
      <c r="C21" s="100">
        <v>635</v>
      </c>
      <c r="D21" s="94">
        <v>620</v>
      </c>
      <c r="E21" s="95">
        <v>15</v>
      </c>
      <c r="F21" s="96">
        <v>713</v>
      </c>
      <c r="G21" s="189">
        <f t="shared" si="1"/>
        <v>0.86956521739130432</v>
      </c>
      <c r="H21" s="88">
        <f t="shared" si="0"/>
        <v>93</v>
      </c>
    </row>
    <row r="22" spans="1:12" x14ac:dyDescent="0.2">
      <c r="A22" s="69">
        <v>135</v>
      </c>
      <c r="B22" s="81" t="s">
        <v>17</v>
      </c>
      <c r="C22" s="84">
        <v>680</v>
      </c>
      <c r="D22" s="85">
        <v>680</v>
      </c>
      <c r="E22" s="86">
        <v>0</v>
      </c>
      <c r="F22" s="87">
        <v>835</v>
      </c>
      <c r="G22" s="187">
        <f t="shared" si="1"/>
        <v>0.81437125748502992</v>
      </c>
      <c r="H22" s="88">
        <f t="shared" si="0"/>
        <v>155</v>
      </c>
    </row>
    <row r="23" spans="1:12" ht="13.5" thickBot="1" x14ac:dyDescent="0.25">
      <c r="A23" s="69">
        <v>136</v>
      </c>
      <c r="B23" s="81" t="s">
        <v>18</v>
      </c>
      <c r="C23" s="101">
        <v>647</v>
      </c>
      <c r="D23" s="102">
        <v>647</v>
      </c>
      <c r="E23" s="103">
        <v>0</v>
      </c>
      <c r="F23" s="104">
        <v>1098</v>
      </c>
      <c r="G23" s="191">
        <f t="shared" si="1"/>
        <v>0.58925318761384338</v>
      </c>
      <c r="H23" s="105">
        <f t="shared" si="0"/>
        <v>451</v>
      </c>
    </row>
    <row r="24" spans="1:12" ht="13.5" thickBot="1" x14ac:dyDescent="0.25">
      <c r="A24" s="106"/>
      <c r="B24" s="107" t="s">
        <v>58</v>
      </c>
      <c r="C24" s="108">
        <f>SUM(C11:C23)</f>
        <v>20268</v>
      </c>
      <c r="D24" s="109">
        <f>SUM(D11:D23)</f>
        <v>20211</v>
      </c>
      <c r="E24" s="110">
        <f>SUM(E11:E23)</f>
        <v>57</v>
      </c>
      <c r="F24" s="111">
        <f>SUM(F11:F23)</f>
        <v>24758</v>
      </c>
      <c r="G24" s="192">
        <f t="shared" si="1"/>
        <v>0.81634219242265127</v>
      </c>
      <c r="H24" s="112">
        <f>SUM(H11:H23)</f>
        <v>4547</v>
      </c>
    </row>
    <row r="25" spans="1:12" x14ac:dyDescent="0.2">
      <c r="A25" s="69">
        <v>211</v>
      </c>
      <c r="B25" s="81" t="s">
        <v>91</v>
      </c>
      <c r="C25" s="212">
        <v>544</v>
      </c>
      <c r="D25" s="213">
        <v>544</v>
      </c>
      <c r="E25" s="214">
        <v>0</v>
      </c>
      <c r="F25" s="215">
        <v>586</v>
      </c>
      <c r="G25" s="186">
        <f t="shared" si="1"/>
        <v>0.92832764505119458</v>
      </c>
      <c r="H25" s="61">
        <f t="shared" ref="H25:H36" si="2">IF(D25&gt;F25,"0",F25-D25)</f>
        <v>42</v>
      </c>
    </row>
    <row r="26" spans="1:12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2" x14ac:dyDescent="0.2">
      <c r="A27" s="69">
        <v>215</v>
      </c>
      <c r="B27" s="81" t="s">
        <v>93</v>
      </c>
      <c r="C27" s="93">
        <v>1077</v>
      </c>
      <c r="D27" s="94">
        <v>1077</v>
      </c>
      <c r="E27" s="95">
        <v>0</v>
      </c>
      <c r="F27" s="96">
        <v>1342</v>
      </c>
      <c r="G27" s="189">
        <f t="shared" ref="G27:G59" si="3">D27/F27</f>
        <v>0.80253353204172873</v>
      </c>
      <c r="H27" s="88">
        <f t="shared" si="2"/>
        <v>265</v>
      </c>
      <c r="I27" s="2"/>
      <c r="J27" s="2"/>
      <c r="L27" s="2"/>
    </row>
    <row r="28" spans="1:12" x14ac:dyDescent="0.2">
      <c r="A28" s="69">
        <v>216</v>
      </c>
      <c r="B28" s="81" t="s">
        <v>22</v>
      </c>
      <c r="C28" s="113">
        <v>807</v>
      </c>
      <c r="D28" s="216">
        <v>807</v>
      </c>
      <c r="E28" s="218">
        <v>0</v>
      </c>
      <c r="F28" s="219">
        <v>1632</v>
      </c>
      <c r="G28" s="193">
        <f t="shared" si="3"/>
        <v>0.49448529411764708</v>
      </c>
      <c r="H28" s="88">
        <f t="shared" si="2"/>
        <v>825</v>
      </c>
      <c r="I28" s="2"/>
      <c r="J28" s="2"/>
      <c r="L28" s="2"/>
    </row>
    <row r="29" spans="1:12" x14ac:dyDescent="0.2">
      <c r="A29" s="69">
        <v>221</v>
      </c>
      <c r="B29" s="81" t="s">
        <v>94</v>
      </c>
      <c r="C29" s="113">
        <v>263</v>
      </c>
      <c r="D29" s="216">
        <v>263</v>
      </c>
      <c r="E29" s="218">
        <v>0</v>
      </c>
      <c r="F29" s="219">
        <v>336</v>
      </c>
      <c r="G29" s="193">
        <f t="shared" si="3"/>
        <v>0.78273809523809523</v>
      </c>
      <c r="H29" s="88">
        <f t="shared" si="2"/>
        <v>73</v>
      </c>
    </row>
    <row r="30" spans="1:12" x14ac:dyDescent="0.2">
      <c r="A30" s="69">
        <v>222</v>
      </c>
      <c r="B30" s="81" t="s">
        <v>95</v>
      </c>
      <c r="C30" s="217">
        <v>922</v>
      </c>
      <c r="D30" s="216">
        <v>623</v>
      </c>
      <c r="E30" s="218">
        <v>299</v>
      </c>
      <c r="F30" s="219">
        <v>585</v>
      </c>
      <c r="G30" s="193">
        <f t="shared" si="3"/>
        <v>1.0649572649572649</v>
      </c>
      <c r="H30" s="88" t="str">
        <f t="shared" si="2"/>
        <v>0</v>
      </c>
      <c r="K30" s="2"/>
    </row>
    <row r="31" spans="1:12" x14ac:dyDescent="0.2">
      <c r="A31" s="69">
        <v>225</v>
      </c>
      <c r="B31" s="81" t="s">
        <v>25</v>
      </c>
      <c r="C31" s="93">
        <v>1244</v>
      </c>
      <c r="D31" s="94">
        <v>815</v>
      </c>
      <c r="E31" s="95">
        <v>429</v>
      </c>
      <c r="F31" s="96">
        <v>1019</v>
      </c>
      <c r="G31" s="189">
        <f t="shared" si="3"/>
        <v>0.79980372914622178</v>
      </c>
      <c r="H31" s="88">
        <f t="shared" si="2"/>
        <v>204</v>
      </c>
      <c r="I31" s="2"/>
      <c r="L31" s="2"/>
    </row>
    <row r="32" spans="1:12" x14ac:dyDescent="0.2">
      <c r="A32" s="69">
        <v>226</v>
      </c>
      <c r="B32" s="81" t="s">
        <v>26</v>
      </c>
      <c r="C32" s="93">
        <v>1729</v>
      </c>
      <c r="D32" s="94">
        <v>1662</v>
      </c>
      <c r="E32" s="95">
        <v>67</v>
      </c>
      <c r="F32" s="96">
        <v>2101</v>
      </c>
      <c r="G32" s="189">
        <f t="shared" si="3"/>
        <v>0.79105188005711569</v>
      </c>
      <c r="H32" s="88">
        <f t="shared" si="2"/>
        <v>439</v>
      </c>
      <c r="I32" s="2"/>
      <c r="J32" s="2"/>
      <c r="L32" s="2"/>
    </row>
    <row r="33" spans="1:13" x14ac:dyDescent="0.2">
      <c r="A33" s="69">
        <v>231</v>
      </c>
      <c r="B33" s="81" t="s">
        <v>96</v>
      </c>
      <c r="C33" s="123">
        <v>426</v>
      </c>
      <c r="D33" s="124">
        <v>426</v>
      </c>
      <c r="E33" s="125">
        <v>0</v>
      </c>
      <c r="F33" s="126">
        <v>535</v>
      </c>
      <c r="G33" s="194">
        <f t="shared" si="3"/>
        <v>0.79626168224299065</v>
      </c>
      <c r="H33" s="88">
        <f t="shared" si="2"/>
        <v>109</v>
      </c>
    </row>
    <row r="34" spans="1:13" x14ac:dyDescent="0.2">
      <c r="A34" s="69">
        <v>235</v>
      </c>
      <c r="B34" s="81" t="s">
        <v>28</v>
      </c>
      <c r="C34" s="93">
        <v>878</v>
      </c>
      <c r="D34" s="94">
        <v>878</v>
      </c>
      <c r="E34" s="95">
        <v>0</v>
      </c>
      <c r="F34" s="96">
        <v>855</v>
      </c>
      <c r="G34" s="189">
        <f t="shared" si="3"/>
        <v>1.0269005847953216</v>
      </c>
      <c r="H34" s="88" t="str">
        <f t="shared" si="2"/>
        <v>0</v>
      </c>
      <c r="I34" s="75"/>
      <c r="J34" s="75"/>
      <c r="K34" s="75"/>
      <c r="L34" s="75"/>
      <c r="M34" s="75"/>
    </row>
    <row r="35" spans="1:13" x14ac:dyDescent="0.2">
      <c r="A35" s="69">
        <v>236</v>
      </c>
      <c r="B35" s="81" t="s">
        <v>29</v>
      </c>
      <c r="C35" s="84">
        <v>919</v>
      </c>
      <c r="D35" s="85">
        <v>461</v>
      </c>
      <c r="E35" s="86">
        <v>458</v>
      </c>
      <c r="F35" s="87">
        <v>660</v>
      </c>
      <c r="G35" s="187">
        <f t="shared" si="3"/>
        <v>0.69848484848484849</v>
      </c>
      <c r="H35" s="88">
        <f t="shared" si="2"/>
        <v>199</v>
      </c>
    </row>
    <row r="36" spans="1:13" ht="13.5" thickBot="1" x14ac:dyDescent="0.25">
      <c r="A36" s="69">
        <v>237</v>
      </c>
      <c r="B36" s="81" t="s">
        <v>30</v>
      </c>
      <c r="C36" s="208">
        <v>787</v>
      </c>
      <c r="D36" s="209">
        <v>381</v>
      </c>
      <c r="E36" s="210">
        <v>406</v>
      </c>
      <c r="F36" s="211">
        <v>404</v>
      </c>
      <c r="G36" s="195">
        <f t="shared" si="3"/>
        <v>0.94306930693069302</v>
      </c>
      <c r="H36" s="105">
        <f t="shared" si="2"/>
        <v>23</v>
      </c>
    </row>
    <row r="37" spans="1:13" ht="13.5" thickBot="1" x14ac:dyDescent="0.25">
      <c r="A37" s="106"/>
      <c r="B37" s="131" t="s">
        <v>57</v>
      </c>
      <c r="C37" s="108">
        <f>SUM(C25:C36)</f>
        <v>9596</v>
      </c>
      <c r="D37" s="109">
        <f>SUM(D25:D36)</f>
        <v>7937</v>
      </c>
      <c r="E37" s="110">
        <f>SUM(E25:E36)</f>
        <v>1659</v>
      </c>
      <c r="F37" s="111">
        <f>SUM(F25:F36)</f>
        <v>10055</v>
      </c>
      <c r="G37" s="192">
        <f t="shared" si="3"/>
        <v>0.78935852809547491</v>
      </c>
      <c r="H37" s="112">
        <f>SUM(H25:H36)</f>
        <v>2179</v>
      </c>
    </row>
    <row r="38" spans="1:13" x14ac:dyDescent="0.2">
      <c r="A38" s="69">
        <v>311</v>
      </c>
      <c r="B38" s="81" t="s">
        <v>97</v>
      </c>
      <c r="C38" s="212">
        <v>90</v>
      </c>
      <c r="D38" s="213">
        <v>70</v>
      </c>
      <c r="E38" s="214">
        <v>20</v>
      </c>
      <c r="F38" s="215">
        <v>81</v>
      </c>
      <c r="G38" s="186">
        <f t="shared" si="3"/>
        <v>0.86419753086419748</v>
      </c>
      <c r="H38" s="61">
        <f t="shared" ref="H38:H47" si="4">IF(D38&gt;F38,"0",F38-D38)</f>
        <v>11</v>
      </c>
      <c r="I38" s="174"/>
      <c r="J38" s="174"/>
      <c r="K38" s="174"/>
      <c r="L38" s="174"/>
      <c r="M38" s="174"/>
    </row>
    <row r="39" spans="1:13" x14ac:dyDescent="0.2">
      <c r="A39" s="69">
        <v>315</v>
      </c>
      <c r="B39" s="81" t="s">
        <v>32</v>
      </c>
      <c r="C39" s="93">
        <v>1214</v>
      </c>
      <c r="D39" s="94">
        <v>1214</v>
      </c>
      <c r="E39" s="95">
        <v>0</v>
      </c>
      <c r="F39" s="96">
        <v>1481</v>
      </c>
      <c r="G39" s="189">
        <f t="shared" si="3"/>
        <v>0.81971640783254562</v>
      </c>
      <c r="H39" s="88">
        <f t="shared" si="4"/>
        <v>267</v>
      </c>
      <c r="I39" s="174"/>
      <c r="J39" s="174"/>
      <c r="K39" s="174"/>
      <c r="L39" s="174"/>
      <c r="M39" s="174"/>
    </row>
    <row r="40" spans="1:13" x14ac:dyDescent="0.2">
      <c r="A40" s="69">
        <v>316</v>
      </c>
      <c r="B40" s="81" t="s">
        <v>33</v>
      </c>
      <c r="C40" s="113">
        <v>827</v>
      </c>
      <c r="D40" s="216">
        <v>827</v>
      </c>
      <c r="E40" s="218">
        <v>0</v>
      </c>
      <c r="F40" s="219">
        <v>938</v>
      </c>
      <c r="G40" s="193">
        <f t="shared" si="3"/>
        <v>0.88166311300639655</v>
      </c>
      <c r="H40" s="88">
        <f t="shared" si="4"/>
        <v>111</v>
      </c>
      <c r="I40" s="174"/>
      <c r="J40" s="174"/>
      <c r="K40" s="174"/>
      <c r="L40" s="174"/>
      <c r="M40" s="174"/>
    </row>
    <row r="41" spans="1:13" x14ac:dyDescent="0.2">
      <c r="A41" s="69">
        <v>317</v>
      </c>
      <c r="B41" s="81" t="s">
        <v>34</v>
      </c>
      <c r="C41" s="93">
        <v>1898</v>
      </c>
      <c r="D41" s="94">
        <v>1836</v>
      </c>
      <c r="E41" s="95">
        <v>62</v>
      </c>
      <c r="F41" s="96">
        <v>2459</v>
      </c>
      <c r="G41" s="189">
        <f t="shared" si="3"/>
        <v>0.74664497763318427</v>
      </c>
      <c r="H41" s="88">
        <f t="shared" si="4"/>
        <v>623</v>
      </c>
      <c r="I41" s="174"/>
      <c r="J41" s="174"/>
      <c r="K41" s="174"/>
      <c r="L41" s="174"/>
      <c r="M41" s="174"/>
    </row>
    <row r="42" spans="1:13" x14ac:dyDescent="0.2">
      <c r="A42" s="69">
        <v>325</v>
      </c>
      <c r="B42" s="81" t="s">
        <v>35</v>
      </c>
      <c r="C42" s="93">
        <v>1026</v>
      </c>
      <c r="D42" s="94">
        <v>1026</v>
      </c>
      <c r="E42" s="95">
        <v>0</v>
      </c>
      <c r="F42" s="96">
        <v>1183</v>
      </c>
      <c r="G42" s="189">
        <f t="shared" si="3"/>
        <v>0.86728655959425194</v>
      </c>
      <c r="H42" s="88">
        <f t="shared" si="4"/>
        <v>157</v>
      </c>
      <c r="I42" s="174"/>
      <c r="J42" s="174"/>
      <c r="K42" s="174"/>
      <c r="L42" s="174"/>
      <c r="M42" s="174"/>
    </row>
    <row r="43" spans="1:13" x14ac:dyDescent="0.2">
      <c r="A43" s="69">
        <v>326</v>
      </c>
      <c r="B43" s="81" t="s">
        <v>36</v>
      </c>
      <c r="C43" s="93">
        <v>929</v>
      </c>
      <c r="D43" s="94">
        <v>907</v>
      </c>
      <c r="E43" s="95">
        <v>22</v>
      </c>
      <c r="F43" s="96">
        <v>1085</v>
      </c>
      <c r="G43" s="189">
        <f t="shared" si="3"/>
        <v>0.83594470046082947</v>
      </c>
      <c r="H43" s="88">
        <f t="shared" si="4"/>
        <v>178</v>
      </c>
      <c r="I43" s="174"/>
      <c r="J43" s="174"/>
      <c r="K43" s="174"/>
      <c r="L43" s="174"/>
      <c r="M43" s="174"/>
    </row>
    <row r="44" spans="1:13" x14ac:dyDescent="0.2">
      <c r="A44" s="69">
        <v>327</v>
      </c>
      <c r="B44" s="81" t="s">
        <v>37</v>
      </c>
      <c r="C44" s="93">
        <v>546</v>
      </c>
      <c r="D44" s="94">
        <v>546</v>
      </c>
      <c r="E44" s="95">
        <v>0</v>
      </c>
      <c r="F44" s="96">
        <v>683</v>
      </c>
      <c r="G44" s="189">
        <f t="shared" si="3"/>
        <v>0.79941434846266468</v>
      </c>
      <c r="H44" s="88">
        <f t="shared" si="4"/>
        <v>137</v>
      </c>
      <c r="I44" s="174"/>
      <c r="J44" s="174"/>
      <c r="K44" s="174"/>
      <c r="L44" s="174"/>
      <c r="M44" s="174"/>
    </row>
    <row r="45" spans="1:13" x14ac:dyDescent="0.2">
      <c r="A45" s="69">
        <v>335</v>
      </c>
      <c r="B45" s="81" t="s">
        <v>38</v>
      </c>
      <c r="C45" s="132">
        <v>1846</v>
      </c>
      <c r="D45" s="133">
        <v>1846</v>
      </c>
      <c r="E45" s="134">
        <v>0</v>
      </c>
      <c r="F45" s="135">
        <v>2099</v>
      </c>
      <c r="G45" s="196">
        <f t="shared" si="3"/>
        <v>0.87946641257741787</v>
      </c>
      <c r="H45" s="136">
        <f t="shared" si="4"/>
        <v>253</v>
      </c>
      <c r="I45" s="174"/>
      <c r="J45" s="174"/>
      <c r="K45" s="174"/>
      <c r="L45" s="174"/>
      <c r="M45" s="174"/>
    </row>
    <row r="46" spans="1:13" x14ac:dyDescent="0.2">
      <c r="A46" s="69">
        <v>336</v>
      </c>
      <c r="B46" s="81" t="s">
        <v>39</v>
      </c>
      <c r="C46" s="93">
        <v>1136</v>
      </c>
      <c r="D46" s="94">
        <v>1136</v>
      </c>
      <c r="E46" s="95">
        <v>0</v>
      </c>
      <c r="F46" s="96">
        <v>1421</v>
      </c>
      <c r="G46" s="189">
        <f t="shared" si="3"/>
        <v>0.79943701618578467</v>
      </c>
      <c r="H46" s="88">
        <f t="shared" si="4"/>
        <v>285</v>
      </c>
      <c r="I46" s="174"/>
      <c r="J46" s="174"/>
      <c r="K46" s="174"/>
      <c r="L46" s="174"/>
      <c r="M46" s="174"/>
    </row>
    <row r="47" spans="1:13" ht="13.5" thickBot="1" x14ac:dyDescent="0.25">
      <c r="A47" s="69">
        <v>337</v>
      </c>
      <c r="B47" s="81" t="s">
        <v>40</v>
      </c>
      <c r="C47" s="208">
        <v>614</v>
      </c>
      <c r="D47" s="209">
        <v>614</v>
      </c>
      <c r="E47" s="210">
        <v>0</v>
      </c>
      <c r="F47" s="211">
        <v>710</v>
      </c>
      <c r="G47" s="195">
        <f t="shared" si="3"/>
        <v>0.86478873239436616</v>
      </c>
      <c r="H47" s="105">
        <f t="shared" si="4"/>
        <v>96</v>
      </c>
      <c r="I47" s="174"/>
      <c r="J47" s="174"/>
      <c r="K47" s="174"/>
      <c r="L47" s="174"/>
      <c r="M47" s="174"/>
    </row>
    <row r="48" spans="1:13" ht="13.5" thickBot="1" x14ac:dyDescent="0.25">
      <c r="A48" s="106"/>
      <c r="B48" s="131" t="s">
        <v>56</v>
      </c>
      <c r="C48" s="108">
        <f>SUM(C38:C47)</f>
        <v>10126</v>
      </c>
      <c r="D48" s="109">
        <f>SUM(D38:D47)</f>
        <v>10022</v>
      </c>
      <c r="E48" s="110">
        <f>SUM(E38:E47)</f>
        <v>104</v>
      </c>
      <c r="F48" s="111">
        <f>SUM(F38:F47)</f>
        <v>12140</v>
      </c>
      <c r="G48" s="192">
        <f t="shared" si="3"/>
        <v>0.82553542009884684</v>
      </c>
      <c r="H48" s="112">
        <f>SUM(H38:H47)</f>
        <v>2118</v>
      </c>
    </row>
    <row r="49" spans="1:8" x14ac:dyDescent="0.2">
      <c r="A49" s="69">
        <v>415</v>
      </c>
      <c r="B49" s="81" t="s">
        <v>41</v>
      </c>
      <c r="C49" s="212">
        <v>1286</v>
      </c>
      <c r="D49" s="213">
        <v>1286</v>
      </c>
      <c r="E49" s="214">
        <v>0</v>
      </c>
      <c r="F49" s="215">
        <v>1691</v>
      </c>
      <c r="G49" s="186">
        <f t="shared" si="3"/>
        <v>0.76049674748669427</v>
      </c>
      <c r="H49" s="61">
        <f t="shared" ref="H49:H57" si="5">IF(D49&gt;F49,"0",F49-D49)</f>
        <v>405</v>
      </c>
    </row>
    <row r="50" spans="1:8" x14ac:dyDescent="0.2">
      <c r="A50" s="69">
        <v>416</v>
      </c>
      <c r="B50" s="81" t="s">
        <v>42</v>
      </c>
      <c r="C50" s="113">
        <v>1044</v>
      </c>
      <c r="D50" s="216">
        <v>1023</v>
      </c>
      <c r="E50" s="218">
        <v>21</v>
      </c>
      <c r="F50" s="219">
        <v>1478</v>
      </c>
      <c r="G50" s="193">
        <f t="shared" si="3"/>
        <v>0.69215155615696888</v>
      </c>
      <c r="H50" s="88">
        <f t="shared" si="5"/>
        <v>455</v>
      </c>
    </row>
    <row r="51" spans="1:8" x14ac:dyDescent="0.2">
      <c r="A51" s="69">
        <v>417</v>
      </c>
      <c r="B51" s="81" t="s">
        <v>43</v>
      </c>
      <c r="C51" s="113">
        <v>615</v>
      </c>
      <c r="D51" s="216">
        <v>615</v>
      </c>
      <c r="E51" s="218">
        <v>0</v>
      </c>
      <c r="F51" s="219">
        <v>829</v>
      </c>
      <c r="G51" s="193">
        <f t="shared" si="3"/>
        <v>0.74185765983112184</v>
      </c>
      <c r="H51" s="88">
        <f t="shared" si="5"/>
        <v>214</v>
      </c>
    </row>
    <row r="52" spans="1:8" x14ac:dyDescent="0.2">
      <c r="A52" s="69">
        <v>421</v>
      </c>
      <c r="B52" s="81" t="s">
        <v>98</v>
      </c>
      <c r="C52" s="93">
        <v>868</v>
      </c>
      <c r="D52" s="94">
        <v>868</v>
      </c>
      <c r="E52" s="95">
        <v>0</v>
      </c>
      <c r="F52" s="96">
        <v>994</v>
      </c>
      <c r="G52" s="189">
        <f t="shared" si="3"/>
        <v>0.87323943661971826</v>
      </c>
      <c r="H52" s="88">
        <f t="shared" si="5"/>
        <v>126</v>
      </c>
    </row>
    <row r="53" spans="1:8" x14ac:dyDescent="0.2">
      <c r="A53" s="69">
        <v>425</v>
      </c>
      <c r="B53" s="81" t="s">
        <v>45</v>
      </c>
      <c r="C53" s="93">
        <v>1171</v>
      </c>
      <c r="D53" s="94">
        <v>1171</v>
      </c>
      <c r="E53" s="95">
        <v>0</v>
      </c>
      <c r="F53" s="96">
        <v>1571</v>
      </c>
      <c r="G53" s="189">
        <f t="shared" si="3"/>
        <v>0.74538510502864419</v>
      </c>
      <c r="H53" s="88">
        <f t="shared" si="5"/>
        <v>400</v>
      </c>
    </row>
    <row r="54" spans="1:8" x14ac:dyDescent="0.2">
      <c r="A54" s="69">
        <v>594</v>
      </c>
      <c r="B54" s="81" t="s">
        <v>46</v>
      </c>
      <c r="C54" s="113">
        <v>1567</v>
      </c>
      <c r="D54" s="216">
        <v>1567</v>
      </c>
      <c r="E54" s="218">
        <v>0</v>
      </c>
      <c r="F54" s="219">
        <v>1844</v>
      </c>
      <c r="G54" s="193">
        <f t="shared" si="3"/>
        <v>0.84978308026030369</v>
      </c>
      <c r="H54" s="88">
        <f t="shared" si="5"/>
        <v>277</v>
      </c>
    </row>
    <row r="55" spans="1:8" x14ac:dyDescent="0.2">
      <c r="A55" s="69">
        <v>435</v>
      </c>
      <c r="B55" s="81" t="s">
        <v>47</v>
      </c>
      <c r="C55" s="137">
        <v>1185</v>
      </c>
      <c r="D55" s="90">
        <v>1177</v>
      </c>
      <c r="E55" s="91">
        <v>8</v>
      </c>
      <c r="F55" s="138">
        <v>1610</v>
      </c>
      <c r="G55" s="190">
        <f t="shared" si="3"/>
        <v>0.73105590062111803</v>
      </c>
      <c r="H55" s="88">
        <f t="shared" si="5"/>
        <v>433</v>
      </c>
    </row>
    <row r="56" spans="1:8" x14ac:dyDescent="0.2">
      <c r="A56" s="69">
        <v>436</v>
      </c>
      <c r="B56" s="81" t="s">
        <v>48</v>
      </c>
      <c r="C56" s="93">
        <v>1684</v>
      </c>
      <c r="D56" s="94">
        <v>1684</v>
      </c>
      <c r="E56" s="95">
        <v>0</v>
      </c>
      <c r="F56" s="96">
        <v>2086</v>
      </c>
      <c r="G56" s="189">
        <f t="shared" si="3"/>
        <v>0.80728667305848512</v>
      </c>
      <c r="H56" s="88">
        <f t="shared" si="5"/>
        <v>402</v>
      </c>
    </row>
    <row r="57" spans="1:8" ht="13.5" thickBot="1" x14ac:dyDescent="0.25">
      <c r="A57" s="69">
        <v>437</v>
      </c>
      <c r="B57" s="81" t="s">
        <v>49</v>
      </c>
      <c r="C57" s="208">
        <v>294</v>
      </c>
      <c r="D57" s="209">
        <v>294</v>
      </c>
      <c r="E57" s="210">
        <v>0</v>
      </c>
      <c r="F57" s="211">
        <v>591</v>
      </c>
      <c r="G57" s="195">
        <f t="shared" si="3"/>
        <v>0.49746192893401014</v>
      </c>
      <c r="H57" s="105">
        <f t="shared" si="5"/>
        <v>297</v>
      </c>
    </row>
    <row r="58" spans="1:8" ht="13.5" thickBot="1" x14ac:dyDescent="0.25">
      <c r="A58" s="139"/>
      <c r="B58" s="140" t="s">
        <v>55</v>
      </c>
      <c r="C58" s="108">
        <f>SUM(C49:C57)</f>
        <v>9714</v>
      </c>
      <c r="D58" s="109">
        <f t="shared" ref="D58:H58" si="6">SUM(D49:D57)</f>
        <v>9685</v>
      </c>
      <c r="E58" s="110">
        <f t="shared" si="6"/>
        <v>29</v>
      </c>
      <c r="F58" s="111">
        <f t="shared" si="6"/>
        <v>12694</v>
      </c>
      <c r="G58" s="192">
        <f t="shared" si="3"/>
        <v>0.76295887821017805</v>
      </c>
      <c r="H58" s="112">
        <f t="shared" si="6"/>
        <v>3009</v>
      </c>
    </row>
    <row r="59" spans="1:8" ht="13.5" thickBot="1" x14ac:dyDescent="0.25">
      <c r="A59" s="139"/>
      <c r="B59" s="140" t="s">
        <v>116</v>
      </c>
      <c r="C59" s="108">
        <f>SUM(C58,C48,C37,C24)</f>
        <v>49704</v>
      </c>
      <c r="D59" s="109">
        <f t="shared" ref="D59:H59" si="7">SUM(D58,D48,D37,D24)</f>
        <v>47855</v>
      </c>
      <c r="E59" s="110">
        <f t="shared" si="7"/>
        <v>1849</v>
      </c>
      <c r="F59" s="111">
        <f t="shared" si="7"/>
        <v>59647</v>
      </c>
      <c r="G59" s="192">
        <f t="shared" si="3"/>
        <v>0.8023035525676061</v>
      </c>
      <c r="H59" s="112">
        <f t="shared" si="7"/>
        <v>11853</v>
      </c>
    </row>
    <row r="61" spans="1:8" x14ac:dyDescent="0.2">
      <c r="A61" s="75"/>
      <c r="B61" s="75"/>
      <c r="C61" s="75"/>
      <c r="D61" s="75"/>
    </row>
    <row r="62" spans="1:8" x14ac:dyDescent="0.2">
      <c r="A62" s="75"/>
      <c r="B62" s="75"/>
      <c r="C62" s="75"/>
      <c r="D62" s="75"/>
    </row>
    <row r="63" spans="1:8" x14ac:dyDescent="0.2">
      <c r="A63" s="75"/>
      <c r="B63" s="75"/>
      <c r="C63" s="75"/>
      <c r="D63" s="75"/>
    </row>
    <row r="64" spans="1:8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9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83" zoomScaleNormal="83" workbookViewId="0">
      <pane ySplit="12" topLeftCell="A19" activePane="bottomLeft" state="frozen"/>
      <selection pane="bottomLeft" activeCell="J26" sqref="J26"/>
    </sheetView>
  </sheetViews>
  <sheetFormatPr baseColWidth="10" defaultColWidth="10.85546875" defaultRowHeight="12.75" x14ac:dyDescent="0.2"/>
  <cols>
    <col min="1" max="1" width="5.5703125" style="73" customWidth="1"/>
    <col min="2" max="2" width="28.42578125" style="73" customWidth="1"/>
    <col min="3" max="3" width="11.85546875" style="73" customWidth="1"/>
    <col min="4" max="4" width="10.85546875" style="73" customWidth="1"/>
    <col min="5" max="6" width="11.42578125" style="73" customWidth="1"/>
    <col min="7" max="7" width="12" style="73" customWidth="1"/>
    <col min="8" max="8" width="12.85546875" style="73" customWidth="1"/>
    <col min="9" max="16384" width="10.85546875" style="73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44927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3427</v>
      </c>
      <c r="D13" s="201">
        <v>2009</v>
      </c>
      <c r="E13" s="201">
        <v>2</v>
      </c>
      <c r="F13" s="201">
        <v>1315</v>
      </c>
      <c r="G13" s="201">
        <v>6</v>
      </c>
      <c r="H13" s="65">
        <f t="shared" ref="H13:H25" si="0">C13-D13-E13-F13-G13</f>
        <v>95</v>
      </c>
    </row>
    <row r="14" spans="1:8" x14ac:dyDescent="0.2">
      <c r="A14" s="45">
        <v>115</v>
      </c>
      <c r="B14" s="67" t="s">
        <v>7</v>
      </c>
      <c r="C14" s="137">
        <v>1798</v>
      </c>
      <c r="D14" s="202">
        <v>1316</v>
      </c>
      <c r="E14" s="203">
        <v>0</v>
      </c>
      <c r="F14" s="202">
        <v>448</v>
      </c>
      <c r="G14" s="202">
        <v>0</v>
      </c>
      <c r="H14" s="148">
        <f t="shared" si="0"/>
        <v>34</v>
      </c>
    </row>
    <row r="15" spans="1:8" x14ac:dyDescent="0.2">
      <c r="A15" s="45">
        <v>116</v>
      </c>
      <c r="B15" s="67" t="s">
        <v>8</v>
      </c>
      <c r="C15" s="137">
        <v>2397</v>
      </c>
      <c r="D15" s="90">
        <v>1686</v>
      </c>
      <c r="E15" s="90">
        <v>0</v>
      </c>
      <c r="F15" s="90">
        <v>595</v>
      </c>
      <c r="G15" s="90">
        <v>82</v>
      </c>
      <c r="H15" s="148">
        <f t="shared" si="0"/>
        <v>34</v>
      </c>
    </row>
    <row r="16" spans="1:8" x14ac:dyDescent="0.2">
      <c r="A16" s="45">
        <v>117</v>
      </c>
      <c r="B16" s="67" t="s">
        <v>9</v>
      </c>
      <c r="C16" s="137">
        <v>2187</v>
      </c>
      <c r="D16" s="202">
        <v>887</v>
      </c>
      <c r="E16" s="202">
        <v>0</v>
      </c>
      <c r="F16" s="202">
        <v>1057</v>
      </c>
      <c r="G16" s="202">
        <v>124</v>
      </c>
      <c r="H16" s="148">
        <f t="shared" si="0"/>
        <v>119</v>
      </c>
    </row>
    <row r="17" spans="1:13" x14ac:dyDescent="0.2">
      <c r="A17" s="45">
        <v>118</v>
      </c>
      <c r="B17" s="67" t="s">
        <v>10</v>
      </c>
      <c r="C17" s="93">
        <v>2198</v>
      </c>
      <c r="D17" s="90">
        <v>1667</v>
      </c>
      <c r="E17" s="149">
        <v>0</v>
      </c>
      <c r="F17" s="204">
        <v>342</v>
      </c>
      <c r="G17" s="204">
        <v>84</v>
      </c>
      <c r="H17" s="147">
        <f t="shared" si="0"/>
        <v>105</v>
      </c>
    </row>
    <row r="18" spans="1:13" x14ac:dyDescent="0.2">
      <c r="A18" s="45">
        <v>119</v>
      </c>
      <c r="B18" s="67" t="s">
        <v>11</v>
      </c>
      <c r="C18" s="144">
        <v>1686</v>
      </c>
      <c r="D18" s="145">
        <v>1417</v>
      </c>
      <c r="E18" s="145">
        <v>0</v>
      </c>
      <c r="F18" s="145">
        <v>141</v>
      </c>
      <c r="G18" s="145">
        <v>19</v>
      </c>
      <c r="H18" s="147">
        <f t="shared" si="0"/>
        <v>109</v>
      </c>
    </row>
    <row r="19" spans="1:13" x14ac:dyDescent="0.2">
      <c r="A19" s="45">
        <v>121</v>
      </c>
      <c r="B19" s="67" t="s">
        <v>99</v>
      </c>
      <c r="C19" s="137">
        <v>1316</v>
      </c>
      <c r="D19" s="90">
        <v>563</v>
      </c>
      <c r="E19" s="90">
        <v>0</v>
      </c>
      <c r="F19" s="90">
        <v>515</v>
      </c>
      <c r="G19" s="90">
        <v>153</v>
      </c>
      <c r="H19" s="148">
        <f t="shared" si="0"/>
        <v>85</v>
      </c>
    </row>
    <row r="20" spans="1:13" x14ac:dyDescent="0.2">
      <c r="A20" s="45">
        <v>125</v>
      </c>
      <c r="B20" s="67" t="s">
        <v>13</v>
      </c>
      <c r="C20" s="205">
        <v>1629</v>
      </c>
      <c r="D20" s="90">
        <v>1138</v>
      </c>
      <c r="E20" s="90">
        <v>0</v>
      </c>
      <c r="F20" s="90">
        <v>308</v>
      </c>
      <c r="G20" s="90">
        <v>106</v>
      </c>
      <c r="H20" s="148">
        <f t="shared" si="0"/>
        <v>77</v>
      </c>
    </row>
    <row r="21" spans="1:13" x14ac:dyDescent="0.2">
      <c r="A21" s="45">
        <v>126</v>
      </c>
      <c r="B21" s="67" t="s">
        <v>14</v>
      </c>
      <c r="C21" s="137">
        <v>517</v>
      </c>
      <c r="D21" s="90">
        <v>372</v>
      </c>
      <c r="E21" s="90">
        <v>0</v>
      </c>
      <c r="F21" s="90">
        <v>111</v>
      </c>
      <c r="G21" s="90">
        <v>8</v>
      </c>
      <c r="H21" s="148">
        <f t="shared" si="0"/>
        <v>26</v>
      </c>
    </row>
    <row r="22" spans="1:13" x14ac:dyDescent="0.2">
      <c r="A22" s="45">
        <v>127</v>
      </c>
      <c r="B22" s="67" t="s">
        <v>15</v>
      </c>
      <c r="C22" s="137">
        <v>1151</v>
      </c>
      <c r="D22" s="90">
        <v>753</v>
      </c>
      <c r="E22" s="90">
        <v>0</v>
      </c>
      <c r="F22" s="90">
        <v>335</v>
      </c>
      <c r="G22" s="90">
        <v>39</v>
      </c>
      <c r="H22" s="148">
        <f t="shared" si="0"/>
        <v>24</v>
      </c>
    </row>
    <row r="23" spans="1:13" x14ac:dyDescent="0.2">
      <c r="A23" s="45">
        <v>128</v>
      </c>
      <c r="B23" s="67" t="s">
        <v>16</v>
      </c>
      <c r="C23" s="137">
        <v>635</v>
      </c>
      <c r="D23" s="90">
        <v>440</v>
      </c>
      <c r="E23" s="90">
        <v>0</v>
      </c>
      <c r="F23" s="90">
        <v>121</v>
      </c>
      <c r="G23" s="90">
        <v>40</v>
      </c>
      <c r="H23" s="148">
        <f t="shared" si="0"/>
        <v>34</v>
      </c>
    </row>
    <row r="24" spans="1:13" x14ac:dyDescent="0.2">
      <c r="A24" s="45">
        <v>135</v>
      </c>
      <c r="B24" s="67" t="s">
        <v>17</v>
      </c>
      <c r="C24" s="137">
        <v>680</v>
      </c>
      <c r="D24" s="202">
        <v>239</v>
      </c>
      <c r="E24" s="202">
        <v>0</v>
      </c>
      <c r="F24" s="202">
        <v>433</v>
      </c>
      <c r="G24" s="90">
        <v>8</v>
      </c>
      <c r="H24" s="148">
        <f t="shared" si="0"/>
        <v>0</v>
      </c>
    </row>
    <row r="25" spans="1:13" ht="13.5" thickBot="1" x14ac:dyDescent="0.25">
      <c r="A25" s="45">
        <v>136</v>
      </c>
      <c r="B25" s="67" t="s">
        <v>18</v>
      </c>
      <c r="C25" s="198">
        <v>647</v>
      </c>
      <c r="D25" s="206">
        <v>88</v>
      </c>
      <c r="E25" s="206">
        <v>0</v>
      </c>
      <c r="F25" s="206">
        <v>518</v>
      </c>
      <c r="G25" s="206">
        <v>18</v>
      </c>
      <c r="H25" s="207">
        <f t="shared" si="0"/>
        <v>23</v>
      </c>
    </row>
    <row r="26" spans="1:13" ht="13.5" thickBot="1" x14ac:dyDescent="0.25">
      <c r="A26" s="151"/>
      <c r="B26" s="152" t="s">
        <v>58</v>
      </c>
      <c r="C26" s="153">
        <f t="shared" ref="C26:H26" si="1">SUM(C13:C25)</f>
        <v>20268</v>
      </c>
      <c r="D26" s="154">
        <f t="shared" si="1"/>
        <v>12575</v>
      </c>
      <c r="E26" s="154">
        <f t="shared" si="1"/>
        <v>2</v>
      </c>
      <c r="F26" s="154">
        <f t="shared" si="1"/>
        <v>6239</v>
      </c>
      <c r="G26" s="154">
        <f t="shared" si="1"/>
        <v>687</v>
      </c>
      <c r="H26" s="155">
        <f t="shared" si="1"/>
        <v>765</v>
      </c>
    </row>
    <row r="27" spans="1:13" x14ac:dyDescent="0.2">
      <c r="A27" s="45">
        <v>211</v>
      </c>
      <c r="B27" s="67" t="s">
        <v>91</v>
      </c>
      <c r="C27" s="60">
        <v>544</v>
      </c>
      <c r="D27" s="143">
        <v>131</v>
      </c>
      <c r="E27" s="143">
        <v>0</v>
      </c>
      <c r="F27" s="143">
        <v>413</v>
      </c>
      <c r="G27" s="143">
        <v>0</v>
      </c>
      <c r="H27" s="47">
        <f>C27-D27-E27-F27-G27</f>
        <v>0</v>
      </c>
    </row>
    <row r="28" spans="1:13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3" x14ac:dyDescent="0.2">
      <c r="A29" s="45">
        <v>215</v>
      </c>
      <c r="B29" s="67" t="s">
        <v>93</v>
      </c>
      <c r="C29" s="156">
        <v>1077</v>
      </c>
      <c r="D29" s="157">
        <v>711</v>
      </c>
      <c r="E29" s="157">
        <v>5</v>
      </c>
      <c r="F29" s="157">
        <v>258</v>
      </c>
      <c r="G29" s="157">
        <v>0</v>
      </c>
      <c r="H29" s="147">
        <f t="shared" ref="H29:H59" si="2">C29-D29-E29-F29-G29</f>
        <v>103</v>
      </c>
      <c r="I29" s="2"/>
    </row>
    <row r="30" spans="1:13" x14ac:dyDescent="0.2">
      <c r="A30" s="45">
        <v>216</v>
      </c>
      <c r="B30" s="67" t="s">
        <v>22</v>
      </c>
      <c r="C30" s="221">
        <v>807</v>
      </c>
      <c r="D30" s="220">
        <v>568</v>
      </c>
      <c r="E30" s="220">
        <v>0</v>
      </c>
      <c r="F30" s="220">
        <v>42</v>
      </c>
      <c r="G30" s="220">
        <v>41</v>
      </c>
      <c r="H30" s="147">
        <f t="shared" si="2"/>
        <v>156</v>
      </c>
      <c r="I30" s="2"/>
    </row>
    <row r="31" spans="1:13" x14ac:dyDescent="0.2">
      <c r="A31" s="45">
        <v>221</v>
      </c>
      <c r="B31" s="67" t="s">
        <v>94</v>
      </c>
      <c r="C31" s="221">
        <v>263</v>
      </c>
      <c r="D31" s="220">
        <v>46</v>
      </c>
      <c r="E31" s="220">
        <v>0</v>
      </c>
      <c r="F31" s="220">
        <v>211</v>
      </c>
      <c r="G31" s="220">
        <v>3</v>
      </c>
      <c r="H31" s="147">
        <f t="shared" si="2"/>
        <v>3</v>
      </c>
    </row>
    <row r="32" spans="1:13" x14ac:dyDescent="0.2">
      <c r="A32" s="45">
        <v>222</v>
      </c>
      <c r="B32" s="67" t="s">
        <v>95</v>
      </c>
      <c r="C32" s="221">
        <v>922</v>
      </c>
      <c r="D32" s="220">
        <v>525</v>
      </c>
      <c r="E32" s="220">
        <v>0</v>
      </c>
      <c r="F32" s="220">
        <v>182</v>
      </c>
      <c r="G32" s="220">
        <v>121</v>
      </c>
      <c r="H32" s="147">
        <f t="shared" si="2"/>
        <v>94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1244</v>
      </c>
      <c r="D33" s="149">
        <v>469</v>
      </c>
      <c r="E33" s="149">
        <v>0</v>
      </c>
      <c r="F33" s="149">
        <v>685</v>
      </c>
      <c r="G33" s="149">
        <v>58</v>
      </c>
      <c r="H33" s="147">
        <f t="shared" si="2"/>
        <v>32</v>
      </c>
      <c r="I33" s="2"/>
    </row>
    <row r="34" spans="1:15" x14ac:dyDescent="0.2">
      <c r="A34" s="45">
        <v>226</v>
      </c>
      <c r="B34" s="67" t="s">
        <v>26</v>
      </c>
      <c r="C34" s="156">
        <v>1729</v>
      </c>
      <c r="D34" s="157">
        <v>1038</v>
      </c>
      <c r="E34" s="157">
        <v>5</v>
      </c>
      <c r="F34" s="157">
        <v>580</v>
      </c>
      <c r="G34" s="157">
        <v>65</v>
      </c>
      <c r="H34" s="160">
        <f t="shared" si="2"/>
        <v>41</v>
      </c>
      <c r="I34" s="2"/>
      <c r="J34" s="2"/>
    </row>
    <row r="35" spans="1:15" x14ac:dyDescent="0.2">
      <c r="A35" s="45">
        <v>231</v>
      </c>
      <c r="B35" s="67" t="s">
        <v>96</v>
      </c>
      <c r="C35" s="221">
        <v>426</v>
      </c>
      <c r="D35" s="220">
        <v>404</v>
      </c>
      <c r="E35" s="220">
        <v>0</v>
      </c>
      <c r="F35" s="220">
        <v>18</v>
      </c>
      <c r="G35" s="220">
        <v>2</v>
      </c>
      <c r="H35" s="147">
        <f t="shared" si="2"/>
        <v>2</v>
      </c>
    </row>
    <row r="36" spans="1:15" x14ac:dyDescent="0.2">
      <c r="A36" s="45">
        <v>235</v>
      </c>
      <c r="B36" s="67" t="s">
        <v>28</v>
      </c>
      <c r="C36" s="137">
        <v>878</v>
      </c>
      <c r="D36" s="90">
        <v>417</v>
      </c>
      <c r="E36" s="90">
        <v>0</v>
      </c>
      <c r="F36" s="90">
        <v>264</v>
      </c>
      <c r="G36" s="90">
        <v>134</v>
      </c>
      <c r="H36" s="148">
        <f t="shared" si="2"/>
        <v>63</v>
      </c>
    </row>
    <row r="37" spans="1:15" x14ac:dyDescent="0.2">
      <c r="A37" s="45">
        <v>236</v>
      </c>
      <c r="B37" s="67" t="s">
        <v>29</v>
      </c>
      <c r="C37" s="144">
        <v>919</v>
      </c>
      <c r="D37" s="145">
        <v>642</v>
      </c>
      <c r="E37" s="145">
        <v>0</v>
      </c>
      <c r="F37" s="145">
        <v>203</v>
      </c>
      <c r="G37" s="145">
        <v>9</v>
      </c>
      <c r="H37" s="147">
        <f t="shared" si="2"/>
        <v>65</v>
      </c>
    </row>
    <row r="38" spans="1:15" ht="13.5" thickBot="1" x14ac:dyDescent="0.25">
      <c r="A38" s="45">
        <v>237</v>
      </c>
      <c r="B38" s="67" t="s">
        <v>30</v>
      </c>
      <c r="C38" s="198">
        <v>787</v>
      </c>
      <c r="D38" s="199">
        <v>492</v>
      </c>
      <c r="E38" s="199">
        <v>0</v>
      </c>
      <c r="F38" s="199">
        <v>108</v>
      </c>
      <c r="G38" s="197">
        <v>47</v>
      </c>
      <c r="H38" s="48">
        <f t="shared" si="2"/>
        <v>140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9596</v>
      </c>
      <c r="D39" s="154">
        <f t="shared" si="3"/>
        <v>5443</v>
      </c>
      <c r="E39" s="154">
        <f t="shared" si="3"/>
        <v>10</v>
      </c>
      <c r="F39" s="154">
        <f t="shared" si="3"/>
        <v>2964</v>
      </c>
      <c r="G39" s="154">
        <f t="shared" si="3"/>
        <v>480</v>
      </c>
      <c r="H39" s="155">
        <f t="shared" si="3"/>
        <v>699</v>
      </c>
    </row>
    <row r="40" spans="1:15" x14ac:dyDescent="0.2">
      <c r="A40" s="45">
        <v>311</v>
      </c>
      <c r="B40" s="67" t="s">
        <v>97</v>
      </c>
      <c r="C40" s="60">
        <v>90</v>
      </c>
      <c r="D40" s="143">
        <v>58</v>
      </c>
      <c r="E40" s="143">
        <v>0</v>
      </c>
      <c r="F40" s="143">
        <v>32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1214</v>
      </c>
      <c r="D41" s="149">
        <v>916</v>
      </c>
      <c r="E41" s="149">
        <v>0</v>
      </c>
      <c r="F41" s="149">
        <v>263</v>
      </c>
      <c r="G41" s="149">
        <v>0</v>
      </c>
      <c r="H41" s="147">
        <f t="shared" si="2"/>
        <v>35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827</v>
      </c>
      <c r="D42" s="149">
        <v>629</v>
      </c>
      <c r="E42" s="149">
        <v>0</v>
      </c>
      <c r="F42" s="149">
        <v>61</v>
      </c>
      <c r="G42" s="149">
        <v>20</v>
      </c>
      <c r="H42" s="147">
        <f t="shared" si="2"/>
        <v>117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1898</v>
      </c>
      <c r="D43" s="220">
        <v>1437</v>
      </c>
      <c r="E43" s="220">
        <v>0</v>
      </c>
      <c r="F43" s="220">
        <v>385</v>
      </c>
      <c r="G43" s="220">
        <v>52</v>
      </c>
      <c r="H43" s="148">
        <f t="shared" si="2"/>
        <v>24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1026</v>
      </c>
      <c r="D44" s="149">
        <v>450</v>
      </c>
      <c r="E44" s="149">
        <v>0</v>
      </c>
      <c r="F44" s="149">
        <v>563</v>
      </c>
      <c r="G44" s="149">
        <v>8</v>
      </c>
      <c r="H44" s="148">
        <f t="shared" si="2"/>
        <v>5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929</v>
      </c>
      <c r="D45" s="149">
        <v>516</v>
      </c>
      <c r="E45" s="149">
        <v>0</v>
      </c>
      <c r="F45" s="149">
        <v>358</v>
      </c>
      <c r="G45" s="149">
        <v>22</v>
      </c>
      <c r="H45" s="147">
        <f t="shared" si="2"/>
        <v>33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546</v>
      </c>
      <c r="D46" s="90">
        <v>463</v>
      </c>
      <c r="E46" s="149">
        <v>0</v>
      </c>
      <c r="F46" s="149">
        <v>23</v>
      </c>
      <c r="G46" s="149">
        <v>27</v>
      </c>
      <c r="H46" s="147">
        <f t="shared" si="2"/>
        <v>33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1846</v>
      </c>
      <c r="D47" s="145">
        <v>929</v>
      </c>
      <c r="E47" s="145">
        <v>0</v>
      </c>
      <c r="F47" s="145">
        <v>774</v>
      </c>
      <c r="G47" s="145">
        <v>70</v>
      </c>
      <c r="H47" s="147">
        <f t="shared" si="2"/>
        <v>73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1136</v>
      </c>
      <c r="D48" s="149">
        <v>656</v>
      </c>
      <c r="E48" s="149">
        <v>0</v>
      </c>
      <c r="F48" s="149">
        <v>425</v>
      </c>
      <c r="G48" s="149">
        <v>0</v>
      </c>
      <c r="H48" s="147">
        <f t="shared" si="2"/>
        <v>55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614</v>
      </c>
      <c r="D49" s="197">
        <v>567</v>
      </c>
      <c r="E49" s="197">
        <v>0</v>
      </c>
      <c r="F49" s="197">
        <v>32</v>
      </c>
      <c r="G49" s="197">
        <v>8</v>
      </c>
      <c r="H49" s="48">
        <f t="shared" si="2"/>
        <v>7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10126</v>
      </c>
      <c r="D50" s="154">
        <f t="shared" ref="D50:H50" si="4">SUM(D40:D49)</f>
        <v>6621</v>
      </c>
      <c r="E50" s="154">
        <f t="shared" si="4"/>
        <v>0</v>
      </c>
      <c r="F50" s="154">
        <f t="shared" si="4"/>
        <v>2916</v>
      </c>
      <c r="G50" s="154">
        <f t="shared" si="4"/>
        <v>207</v>
      </c>
      <c r="H50" s="155">
        <f t="shared" si="4"/>
        <v>382</v>
      </c>
    </row>
    <row r="51" spans="1:15" x14ac:dyDescent="0.2">
      <c r="A51" s="45">
        <v>415</v>
      </c>
      <c r="B51" s="67" t="s">
        <v>41</v>
      </c>
      <c r="C51" s="60">
        <v>1286</v>
      </c>
      <c r="D51" s="143">
        <v>721</v>
      </c>
      <c r="E51" s="143">
        <v>0</v>
      </c>
      <c r="F51" s="143">
        <v>458</v>
      </c>
      <c r="G51" s="143">
        <v>55</v>
      </c>
      <c r="H51" s="47">
        <f t="shared" si="2"/>
        <v>52</v>
      </c>
    </row>
    <row r="52" spans="1:15" x14ac:dyDescent="0.2">
      <c r="A52" s="45">
        <v>416</v>
      </c>
      <c r="B52" s="67" t="s">
        <v>42</v>
      </c>
      <c r="C52" s="221">
        <v>1044</v>
      </c>
      <c r="D52" s="220">
        <v>479</v>
      </c>
      <c r="E52" s="220">
        <v>5</v>
      </c>
      <c r="F52" s="220">
        <v>560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615</v>
      </c>
      <c r="D53" s="163">
        <v>353</v>
      </c>
      <c r="E53" s="220">
        <v>0</v>
      </c>
      <c r="F53" s="220">
        <v>262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868</v>
      </c>
      <c r="D54" s="149">
        <v>401</v>
      </c>
      <c r="E54" s="149">
        <v>0</v>
      </c>
      <c r="F54" s="149">
        <v>464</v>
      </c>
      <c r="G54" s="149">
        <v>0</v>
      </c>
      <c r="H54" s="147">
        <f t="shared" si="2"/>
        <v>3</v>
      </c>
    </row>
    <row r="55" spans="1:15" x14ac:dyDescent="0.2">
      <c r="A55" s="45">
        <v>425</v>
      </c>
      <c r="B55" s="67" t="s">
        <v>45</v>
      </c>
      <c r="C55" s="144">
        <v>1171</v>
      </c>
      <c r="D55" s="149">
        <v>628</v>
      </c>
      <c r="E55" s="149">
        <v>0</v>
      </c>
      <c r="F55" s="149">
        <v>385</v>
      </c>
      <c r="G55" s="149">
        <v>141</v>
      </c>
      <c r="H55" s="147">
        <f t="shared" si="2"/>
        <v>17</v>
      </c>
    </row>
    <row r="56" spans="1:15" x14ac:dyDescent="0.2">
      <c r="A56" s="45">
        <v>426</v>
      </c>
      <c r="B56" s="67" t="s">
        <v>46</v>
      </c>
      <c r="C56" s="221">
        <v>1567</v>
      </c>
      <c r="D56" s="220">
        <v>706</v>
      </c>
      <c r="E56" s="220">
        <v>0</v>
      </c>
      <c r="F56" s="220">
        <v>737</v>
      </c>
      <c r="G56" s="220">
        <v>73</v>
      </c>
      <c r="H56" s="147">
        <f t="shared" si="2"/>
        <v>51</v>
      </c>
    </row>
    <row r="57" spans="1:15" x14ac:dyDescent="0.2">
      <c r="A57" s="45">
        <v>435</v>
      </c>
      <c r="B57" s="67" t="s">
        <v>47</v>
      </c>
      <c r="C57" s="144">
        <v>1185</v>
      </c>
      <c r="D57" s="149">
        <v>661</v>
      </c>
      <c r="E57" s="149">
        <v>0</v>
      </c>
      <c r="F57" s="149">
        <v>401</v>
      </c>
      <c r="G57" s="149">
        <v>37</v>
      </c>
      <c r="H57" s="147">
        <f t="shared" si="2"/>
        <v>86</v>
      </c>
    </row>
    <row r="58" spans="1:15" x14ac:dyDescent="0.2">
      <c r="A58" s="45">
        <v>436</v>
      </c>
      <c r="B58" s="67" t="s">
        <v>48</v>
      </c>
      <c r="C58" s="144">
        <v>1684</v>
      </c>
      <c r="D58" s="149">
        <v>809</v>
      </c>
      <c r="E58" s="149">
        <v>0</v>
      </c>
      <c r="F58" s="90">
        <v>806</v>
      </c>
      <c r="G58" s="149">
        <v>26</v>
      </c>
      <c r="H58" s="147">
        <f t="shared" si="2"/>
        <v>43</v>
      </c>
    </row>
    <row r="59" spans="1:15" ht="13.5" thickBot="1" x14ac:dyDescent="0.25">
      <c r="A59" s="45">
        <v>437</v>
      </c>
      <c r="B59" s="67" t="s">
        <v>49</v>
      </c>
      <c r="C59" s="68">
        <v>294</v>
      </c>
      <c r="D59" s="197">
        <v>47</v>
      </c>
      <c r="E59" s="197">
        <v>0</v>
      </c>
      <c r="F59" s="197">
        <v>214</v>
      </c>
      <c r="G59" s="197">
        <v>14</v>
      </c>
      <c r="H59" s="48">
        <f t="shared" si="2"/>
        <v>19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9714</v>
      </c>
      <c r="D60" s="154">
        <f t="shared" si="5"/>
        <v>4805</v>
      </c>
      <c r="E60" s="154">
        <f t="shared" si="5"/>
        <v>5</v>
      </c>
      <c r="F60" s="154">
        <f t="shared" si="5"/>
        <v>4287</v>
      </c>
      <c r="G60" s="154">
        <f t="shared" si="5"/>
        <v>346</v>
      </c>
      <c r="H60" s="155">
        <f t="shared" si="5"/>
        <v>271</v>
      </c>
    </row>
    <row r="61" spans="1:15" ht="13.5" thickBot="1" x14ac:dyDescent="0.25">
      <c r="A61" s="164"/>
      <c r="B61" s="152" t="s">
        <v>116</v>
      </c>
      <c r="C61" s="153">
        <f>SUM(C60,C50,C39,C26)</f>
        <v>49704</v>
      </c>
      <c r="D61" s="154">
        <f t="shared" ref="D61:H61" si="6">SUM(D60,D50,D39,D26)</f>
        <v>29444</v>
      </c>
      <c r="E61" s="154">
        <f t="shared" si="6"/>
        <v>17</v>
      </c>
      <c r="F61" s="154">
        <f t="shared" si="6"/>
        <v>16406</v>
      </c>
      <c r="G61" s="154">
        <f t="shared" si="6"/>
        <v>1720</v>
      </c>
      <c r="H61" s="155">
        <f t="shared" si="6"/>
        <v>2117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49704</v>
      </c>
      <c r="D63" s="167">
        <f t="shared" si="7"/>
        <v>29444</v>
      </c>
      <c r="E63" s="166">
        <f t="shared" si="7"/>
        <v>17</v>
      </c>
      <c r="F63" s="166">
        <f t="shared" si="7"/>
        <v>16406</v>
      </c>
      <c r="G63" s="166">
        <f t="shared" si="7"/>
        <v>1720</v>
      </c>
      <c r="H63" s="166">
        <f t="shared" si="7"/>
        <v>2117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>
      <pane ySplit="10" topLeftCell="A32" activePane="bottomLeft" state="frozen"/>
      <selection activeCell="K45" sqref="K45"/>
      <selection pane="bottomLeft" activeCell="K45" sqref="K45"/>
    </sheetView>
  </sheetViews>
  <sheetFormatPr baseColWidth="10" defaultColWidth="10.85546875" defaultRowHeight="12.75" x14ac:dyDescent="0.2"/>
  <cols>
    <col min="1" max="1" width="5.5703125" style="73" customWidth="1"/>
    <col min="2" max="2" width="28.42578125" style="73" customWidth="1"/>
    <col min="3" max="3" width="14.42578125" style="73" customWidth="1"/>
    <col min="4" max="4" width="12.85546875" style="73" customWidth="1"/>
    <col min="5" max="5" width="13.42578125" style="73" customWidth="1"/>
    <col min="6" max="8" width="12.85546875" style="73" customWidth="1"/>
    <col min="9" max="16384" width="10.85546875" style="73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44958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24"/>
      <c r="B8" s="224"/>
      <c r="C8" s="224"/>
      <c r="D8" s="224"/>
      <c r="E8" s="224"/>
      <c r="F8" s="224"/>
      <c r="G8" s="224"/>
      <c r="H8" s="224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3244</v>
      </c>
      <c r="D11" s="213">
        <v>3244</v>
      </c>
      <c r="E11" s="214">
        <v>0</v>
      </c>
      <c r="F11" s="215">
        <v>5119</v>
      </c>
      <c r="G11" s="186">
        <f>D11/F11</f>
        <v>0.63371752295370187</v>
      </c>
      <c r="H11" s="61">
        <f t="shared" ref="H11:H23" si="0">IF(D11&gt;F11,"0",F11-D11)</f>
        <v>1875</v>
      </c>
    </row>
    <row r="12" spans="1:9" x14ac:dyDescent="0.2">
      <c r="A12" s="69">
        <v>115</v>
      </c>
      <c r="B12" s="81" t="s">
        <v>7</v>
      </c>
      <c r="C12" s="84">
        <v>1787</v>
      </c>
      <c r="D12" s="85">
        <v>1787</v>
      </c>
      <c r="E12" s="86">
        <v>0</v>
      </c>
      <c r="F12" s="87">
        <v>2648</v>
      </c>
      <c r="G12" s="187">
        <f t="shared" ref="G12:G25" si="1">D12/F12</f>
        <v>0.67484894259818728</v>
      </c>
      <c r="H12" s="88">
        <f t="shared" si="0"/>
        <v>861</v>
      </c>
    </row>
    <row r="13" spans="1:9" x14ac:dyDescent="0.2">
      <c r="A13" s="69">
        <v>116</v>
      </c>
      <c r="B13" s="81" t="s">
        <v>8</v>
      </c>
      <c r="C13" s="89">
        <v>2307</v>
      </c>
      <c r="D13" s="90">
        <v>2263</v>
      </c>
      <c r="E13" s="91">
        <v>44</v>
      </c>
      <c r="F13" s="92">
        <v>2936</v>
      </c>
      <c r="G13" s="188">
        <f t="shared" si="1"/>
        <v>0.77077656675749318</v>
      </c>
      <c r="H13" s="88">
        <f t="shared" si="0"/>
        <v>673</v>
      </c>
    </row>
    <row r="14" spans="1:9" x14ac:dyDescent="0.2">
      <c r="A14" s="69">
        <v>117</v>
      </c>
      <c r="B14" s="81" t="s">
        <v>9</v>
      </c>
      <c r="C14" s="84">
        <v>2066</v>
      </c>
      <c r="D14" s="85">
        <v>2060</v>
      </c>
      <c r="E14" s="86">
        <v>6</v>
      </c>
      <c r="F14" s="87">
        <v>2903</v>
      </c>
      <c r="G14" s="187">
        <f t="shared" si="1"/>
        <v>0.70961074750258357</v>
      </c>
      <c r="H14" s="88">
        <f t="shared" si="0"/>
        <v>843</v>
      </c>
    </row>
    <row r="15" spans="1:9" x14ac:dyDescent="0.2">
      <c r="A15" s="69">
        <v>118</v>
      </c>
      <c r="B15" s="81" t="s">
        <v>10</v>
      </c>
      <c r="C15" s="93">
        <v>2168</v>
      </c>
      <c r="D15" s="94">
        <v>2168</v>
      </c>
      <c r="E15" s="95">
        <v>0</v>
      </c>
      <c r="F15" s="96">
        <v>2769</v>
      </c>
      <c r="G15" s="189">
        <f t="shared" si="1"/>
        <v>0.78295413506681111</v>
      </c>
      <c r="H15" s="88">
        <f t="shared" si="0"/>
        <v>601</v>
      </c>
    </row>
    <row r="16" spans="1:9" x14ac:dyDescent="0.2">
      <c r="A16" s="69">
        <v>119</v>
      </c>
      <c r="B16" s="81" t="s">
        <v>11</v>
      </c>
      <c r="C16" s="93">
        <v>1730</v>
      </c>
      <c r="D16" s="94">
        <v>1730</v>
      </c>
      <c r="E16" s="95">
        <v>0</v>
      </c>
      <c r="F16" s="96">
        <v>2001</v>
      </c>
      <c r="G16" s="189">
        <f t="shared" si="1"/>
        <v>0.86456771614192907</v>
      </c>
      <c r="H16" s="88">
        <f t="shared" si="0"/>
        <v>271</v>
      </c>
    </row>
    <row r="17" spans="1:13" x14ac:dyDescent="0.2">
      <c r="A17" s="69">
        <v>121</v>
      </c>
      <c r="B17" s="81" t="s">
        <v>99</v>
      </c>
      <c r="C17" s="93">
        <v>1341</v>
      </c>
      <c r="D17" s="94">
        <v>1341</v>
      </c>
      <c r="E17" s="95">
        <v>0</v>
      </c>
      <c r="F17" s="96">
        <v>1386</v>
      </c>
      <c r="G17" s="189">
        <f t="shared" si="1"/>
        <v>0.96753246753246758</v>
      </c>
      <c r="H17" s="88">
        <f t="shared" si="0"/>
        <v>45</v>
      </c>
    </row>
    <row r="18" spans="1:13" x14ac:dyDescent="0.2">
      <c r="A18" s="69">
        <v>125</v>
      </c>
      <c r="B18" s="81" t="s">
        <v>13</v>
      </c>
      <c r="C18" s="97">
        <v>1588</v>
      </c>
      <c r="D18" s="98">
        <v>1588</v>
      </c>
      <c r="E18" s="91">
        <v>0</v>
      </c>
      <c r="F18" s="99">
        <v>1645</v>
      </c>
      <c r="G18" s="190">
        <f t="shared" si="1"/>
        <v>0.96534954407294837</v>
      </c>
      <c r="H18" s="88">
        <f t="shared" si="0"/>
        <v>57</v>
      </c>
    </row>
    <row r="19" spans="1:13" x14ac:dyDescent="0.2">
      <c r="A19" s="69">
        <v>126</v>
      </c>
      <c r="B19" s="81" t="s">
        <v>14</v>
      </c>
      <c r="C19" s="93">
        <v>554</v>
      </c>
      <c r="D19" s="94">
        <v>554</v>
      </c>
      <c r="E19" s="95">
        <v>0</v>
      </c>
      <c r="F19" s="96">
        <v>741</v>
      </c>
      <c r="G19" s="189">
        <f t="shared" si="1"/>
        <v>0.74763832658569496</v>
      </c>
      <c r="H19" s="88">
        <f t="shared" si="0"/>
        <v>187</v>
      </c>
    </row>
    <row r="20" spans="1:13" x14ac:dyDescent="0.2">
      <c r="A20" s="69">
        <v>127</v>
      </c>
      <c r="B20" s="81" t="s">
        <v>15</v>
      </c>
      <c r="C20" s="93">
        <v>1172</v>
      </c>
      <c r="D20" s="94">
        <v>1172</v>
      </c>
      <c r="E20" s="95">
        <v>0</v>
      </c>
      <c r="F20" s="96">
        <v>1263</v>
      </c>
      <c r="G20" s="189">
        <f t="shared" si="1"/>
        <v>0.92794932699920818</v>
      </c>
      <c r="H20" s="88">
        <f t="shared" si="0"/>
        <v>91</v>
      </c>
    </row>
    <row r="21" spans="1:13" x14ac:dyDescent="0.2">
      <c r="A21" s="69">
        <v>128</v>
      </c>
      <c r="B21" s="81" t="s">
        <v>16</v>
      </c>
      <c r="C21" s="100">
        <v>664</v>
      </c>
      <c r="D21" s="94">
        <v>655</v>
      </c>
      <c r="E21" s="95">
        <v>9</v>
      </c>
      <c r="F21" s="96">
        <v>749</v>
      </c>
      <c r="G21" s="189">
        <f t="shared" si="1"/>
        <v>0.87449933244325773</v>
      </c>
      <c r="H21" s="88">
        <f t="shared" si="0"/>
        <v>94</v>
      </c>
    </row>
    <row r="22" spans="1:13" x14ac:dyDescent="0.2">
      <c r="A22" s="69">
        <v>135</v>
      </c>
      <c r="B22" s="81" t="s">
        <v>17</v>
      </c>
      <c r="C22" s="84">
        <v>689</v>
      </c>
      <c r="D22" s="85">
        <v>689</v>
      </c>
      <c r="E22" s="86">
        <v>0</v>
      </c>
      <c r="F22" s="87">
        <v>850</v>
      </c>
      <c r="G22" s="187">
        <f t="shared" si="1"/>
        <v>0.81058823529411761</v>
      </c>
      <c r="H22" s="88">
        <f t="shared" si="0"/>
        <v>161</v>
      </c>
    </row>
    <row r="23" spans="1:13" ht="13.5" thickBot="1" x14ac:dyDescent="0.25">
      <c r="A23" s="69">
        <v>136</v>
      </c>
      <c r="B23" s="81" t="s">
        <v>18</v>
      </c>
      <c r="C23" s="101">
        <v>654</v>
      </c>
      <c r="D23" s="102">
        <v>654</v>
      </c>
      <c r="E23" s="103">
        <v>0</v>
      </c>
      <c r="F23" s="104">
        <v>1100</v>
      </c>
      <c r="G23" s="191">
        <f t="shared" si="1"/>
        <v>0.5945454545454546</v>
      </c>
      <c r="H23" s="105">
        <f t="shared" si="0"/>
        <v>446</v>
      </c>
    </row>
    <row r="24" spans="1:13" ht="13.5" thickBot="1" x14ac:dyDescent="0.25">
      <c r="A24" s="106"/>
      <c r="B24" s="107" t="s">
        <v>58</v>
      </c>
      <c r="C24" s="108">
        <f>SUM(C11:C23)</f>
        <v>19964</v>
      </c>
      <c r="D24" s="109">
        <f>SUM(D11:D23)</f>
        <v>19905</v>
      </c>
      <c r="E24" s="110">
        <f>SUM(E11:E23)</f>
        <v>59</v>
      </c>
      <c r="F24" s="111">
        <f>SUM(F11:F23)</f>
        <v>26110</v>
      </c>
      <c r="G24" s="192">
        <f t="shared" si="1"/>
        <v>0.76235158942933745</v>
      </c>
      <c r="H24" s="112">
        <f>SUM(H11:H23)</f>
        <v>6205</v>
      </c>
    </row>
    <row r="25" spans="1:13" x14ac:dyDescent="0.2">
      <c r="A25" s="69">
        <v>211</v>
      </c>
      <c r="B25" s="81" t="s">
        <v>91</v>
      </c>
      <c r="C25" s="212">
        <v>550</v>
      </c>
      <c r="D25" s="213">
        <v>550</v>
      </c>
      <c r="E25" s="214">
        <v>0</v>
      </c>
      <c r="F25" s="215">
        <v>586</v>
      </c>
      <c r="G25" s="186">
        <f t="shared" si="1"/>
        <v>0.93856655290102387</v>
      </c>
      <c r="H25" s="61">
        <f t="shared" ref="H25:H36" si="2">IF(D25&gt;F25,"0",F25-D25)</f>
        <v>36</v>
      </c>
      <c r="I25" s="227"/>
      <c r="J25" s="227"/>
      <c r="K25" s="227"/>
      <c r="L25" s="227"/>
      <c r="M25" s="227"/>
    </row>
    <row r="26" spans="1:13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3" x14ac:dyDescent="0.2">
      <c r="A27" s="69">
        <v>215</v>
      </c>
      <c r="B27" s="81" t="s">
        <v>93</v>
      </c>
      <c r="C27" s="93">
        <v>1093</v>
      </c>
      <c r="D27" s="94">
        <v>1093</v>
      </c>
      <c r="E27" s="95">
        <v>0</v>
      </c>
      <c r="F27" s="96">
        <v>1340</v>
      </c>
      <c r="G27" s="189">
        <f t="shared" ref="G27:G59" si="3">D27/F27</f>
        <v>0.81567164179104479</v>
      </c>
      <c r="H27" s="88">
        <f t="shared" si="2"/>
        <v>247</v>
      </c>
      <c r="I27" s="2"/>
      <c r="J27" s="2"/>
      <c r="K27" s="227"/>
      <c r="L27" s="2"/>
      <c r="M27" s="227"/>
    </row>
    <row r="28" spans="1:13" x14ac:dyDescent="0.2">
      <c r="A28" s="69">
        <v>216</v>
      </c>
      <c r="B28" s="81" t="s">
        <v>22</v>
      </c>
      <c r="C28" s="113">
        <v>810</v>
      </c>
      <c r="D28" s="216">
        <v>810</v>
      </c>
      <c r="E28" s="218">
        <v>0</v>
      </c>
      <c r="F28" s="219">
        <v>1632</v>
      </c>
      <c r="G28" s="193">
        <f t="shared" si="3"/>
        <v>0.49632352941176472</v>
      </c>
      <c r="H28" s="88">
        <f t="shared" si="2"/>
        <v>822</v>
      </c>
      <c r="I28" s="2"/>
      <c r="J28" s="2"/>
      <c r="L28" s="2"/>
    </row>
    <row r="29" spans="1:13" x14ac:dyDescent="0.2">
      <c r="A29" s="69">
        <v>221</v>
      </c>
      <c r="B29" s="81" t="s">
        <v>94</v>
      </c>
      <c r="C29" s="113">
        <v>291</v>
      </c>
      <c r="D29" s="216">
        <v>291</v>
      </c>
      <c r="E29" s="218">
        <v>0</v>
      </c>
      <c r="F29" s="219">
        <v>456</v>
      </c>
      <c r="G29" s="193">
        <f t="shared" si="3"/>
        <v>0.63815789473684215</v>
      </c>
      <c r="H29" s="88">
        <f t="shared" si="2"/>
        <v>165</v>
      </c>
    </row>
    <row r="30" spans="1:13" x14ac:dyDescent="0.2">
      <c r="A30" s="69">
        <v>222</v>
      </c>
      <c r="B30" s="81" t="s">
        <v>95</v>
      </c>
      <c r="C30" s="217">
        <v>1016</v>
      </c>
      <c r="D30" s="216">
        <v>675</v>
      </c>
      <c r="E30" s="218">
        <v>341</v>
      </c>
      <c r="F30" s="219">
        <v>585</v>
      </c>
      <c r="G30" s="193">
        <f t="shared" si="3"/>
        <v>1.1538461538461537</v>
      </c>
      <c r="H30" s="88" t="str">
        <f t="shared" si="2"/>
        <v>0</v>
      </c>
      <c r="I30" s="2"/>
      <c r="K30" s="2"/>
    </row>
    <row r="31" spans="1:13" x14ac:dyDescent="0.2">
      <c r="A31" s="69">
        <v>225</v>
      </c>
      <c r="B31" s="81" t="s">
        <v>25</v>
      </c>
      <c r="C31" s="93">
        <v>1143</v>
      </c>
      <c r="D31" s="94">
        <v>783</v>
      </c>
      <c r="E31" s="95">
        <v>360</v>
      </c>
      <c r="F31" s="96">
        <v>960</v>
      </c>
      <c r="G31" s="189">
        <f t="shared" si="3"/>
        <v>0.81562500000000004</v>
      </c>
      <c r="H31" s="88">
        <f t="shared" si="2"/>
        <v>177</v>
      </c>
      <c r="I31" s="2"/>
      <c r="L31" s="2"/>
    </row>
    <row r="32" spans="1:13" x14ac:dyDescent="0.2">
      <c r="A32" s="69">
        <v>226</v>
      </c>
      <c r="B32" s="81" t="s">
        <v>26</v>
      </c>
      <c r="C32" s="93">
        <v>1884</v>
      </c>
      <c r="D32" s="94">
        <v>1817</v>
      </c>
      <c r="E32" s="95">
        <v>67</v>
      </c>
      <c r="F32" s="96">
        <v>2181</v>
      </c>
      <c r="G32" s="189">
        <f t="shared" si="3"/>
        <v>0.83310408069692798</v>
      </c>
      <c r="H32" s="225">
        <f t="shared" si="2"/>
        <v>364</v>
      </c>
      <c r="I32" s="226"/>
      <c r="J32" s="226"/>
      <c r="K32" s="226"/>
      <c r="L32" s="226"/>
      <c r="M32" s="228"/>
    </row>
    <row r="33" spans="1:13" x14ac:dyDescent="0.2">
      <c r="A33" s="69">
        <v>231</v>
      </c>
      <c r="B33" s="81" t="s">
        <v>96</v>
      </c>
      <c r="C33" s="123">
        <v>433</v>
      </c>
      <c r="D33" s="124">
        <v>433</v>
      </c>
      <c r="E33" s="125">
        <v>0</v>
      </c>
      <c r="F33" s="126">
        <v>535</v>
      </c>
      <c r="G33" s="194">
        <f t="shared" si="3"/>
        <v>0.80934579439252341</v>
      </c>
      <c r="H33" s="88">
        <f t="shared" si="2"/>
        <v>102</v>
      </c>
      <c r="I33" s="227"/>
      <c r="J33" s="227"/>
      <c r="K33" s="227"/>
      <c r="L33" s="227"/>
      <c r="M33" s="227"/>
    </row>
    <row r="34" spans="1:13" x14ac:dyDescent="0.2">
      <c r="A34" s="69">
        <v>235</v>
      </c>
      <c r="B34" s="81" t="s">
        <v>28</v>
      </c>
      <c r="C34" s="93">
        <v>862</v>
      </c>
      <c r="D34" s="94">
        <v>862</v>
      </c>
      <c r="E34" s="95">
        <v>0</v>
      </c>
      <c r="F34" s="96">
        <v>855</v>
      </c>
      <c r="G34" s="189">
        <f t="shared" si="3"/>
        <v>1.0081871345029241</v>
      </c>
      <c r="H34" s="88" t="str">
        <f t="shared" si="2"/>
        <v>0</v>
      </c>
      <c r="I34" s="75"/>
      <c r="J34" s="75"/>
      <c r="K34" s="75"/>
      <c r="L34" s="75"/>
      <c r="M34" s="75"/>
    </row>
    <row r="35" spans="1:13" x14ac:dyDescent="0.2">
      <c r="A35" s="69">
        <v>236</v>
      </c>
      <c r="B35" s="81" t="s">
        <v>29</v>
      </c>
      <c r="C35" s="84">
        <v>836</v>
      </c>
      <c r="D35" s="85">
        <v>418</v>
      </c>
      <c r="E35" s="86">
        <v>418</v>
      </c>
      <c r="F35" s="87">
        <v>661</v>
      </c>
      <c r="G35" s="187">
        <f t="shared" si="3"/>
        <v>0.63237518910741297</v>
      </c>
      <c r="H35" s="88">
        <f t="shared" si="2"/>
        <v>243</v>
      </c>
      <c r="I35" s="227"/>
      <c r="J35" s="227"/>
      <c r="K35" s="227"/>
      <c r="L35" s="227"/>
      <c r="M35" s="227"/>
    </row>
    <row r="36" spans="1:13" ht="13.5" thickBot="1" x14ac:dyDescent="0.25">
      <c r="A36" s="69">
        <v>237</v>
      </c>
      <c r="B36" s="81" t="s">
        <v>30</v>
      </c>
      <c r="C36" s="208">
        <v>802</v>
      </c>
      <c r="D36" s="209">
        <v>383</v>
      </c>
      <c r="E36" s="210">
        <v>419</v>
      </c>
      <c r="F36" s="211">
        <v>404</v>
      </c>
      <c r="G36" s="195">
        <f t="shared" si="3"/>
        <v>0.94801980198019797</v>
      </c>
      <c r="H36" s="105">
        <f t="shared" si="2"/>
        <v>21</v>
      </c>
      <c r="I36" s="227"/>
      <c r="J36" s="227"/>
      <c r="K36" s="227"/>
      <c r="L36" s="227"/>
      <c r="M36" s="227"/>
    </row>
    <row r="37" spans="1:13" ht="13.5" thickBot="1" x14ac:dyDescent="0.25">
      <c r="A37" s="106"/>
      <c r="B37" s="131" t="s">
        <v>57</v>
      </c>
      <c r="C37" s="108">
        <f>SUM(C25:C36)</f>
        <v>9720</v>
      </c>
      <c r="D37" s="109">
        <f>SUM(D25:D36)</f>
        <v>8115</v>
      </c>
      <c r="E37" s="110">
        <f>SUM(E25:E36)</f>
        <v>1605</v>
      </c>
      <c r="F37" s="111">
        <f>SUM(F25:F36)</f>
        <v>10195</v>
      </c>
      <c r="G37" s="192">
        <f t="shared" si="3"/>
        <v>0.79597842079450709</v>
      </c>
      <c r="H37" s="112">
        <f>SUM(H25:H36)</f>
        <v>2177</v>
      </c>
    </row>
    <row r="38" spans="1:13" x14ac:dyDescent="0.2">
      <c r="A38" s="69">
        <v>311</v>
      </c>
      <c r="B38" s="81" t="s">
        <v>97</v>
      </c>
      <c r="C38" s="212">
        <v>87</v>
      </c>
      <c r="D38" s="213">
        <v>68</v>
      </c>
      <c r="E38" s="214">
        <v>19</v>
      </c>
      <c r="F38" s="215">
        <v>76</v>
      </c>
      <c r="G38" s="186">
        <f t="shared" si="3"/>
        <v>0.89473684210526316</v>
      </c>
      <c r="H38" s="61">
        <f t="shared" ref="H38:H47" si="4">IF(D38&gt;F38,"0",F38-D38)</f>
        <v>8</v>
      </c>
      <c r="I38" s="174"/>
      <c r="J38" s="174"/>
      <c r="K38" s="174"/>
      <c r="L38" s="174"/>
      <c r="M38" s="174"/>
    </row>
    <row r="39" spans="1:13" x14ac:dyDescent="0.2">
      <c r="A39" s="69">
        <v>315</v>
      </c>
      <c r="B39" s="81" t="s">
        <v>32</v>
      </c>
      <c r="C39" s="93">
        <v>1148</v>
      </c>
      <c r="D39" s="94">
        <v>1148</v>
      </c>
      <c r="E39" s="95">
        <v>0</v>
      </c>
      <c r="F39" s="96">
        <v>1457</v>
      </c>
      <c r="G39" s="189">
        <f t="shared" si="3"/>
        <v>0.78792038435140699</v>
      </c>
      <c r="H39" s="88">
        <f t="shared" si="4"/>
        <v>309</v>
      </c>
      <c r="I39" s="174"/>
      <c r="J39" s="174"/>
      <c r="K39" s="174"/>
      <c r="L39" s="174"/>
      <c r="M39" s="174"/>
    </row>
    <row r="40" spans="1:13" x14ac:dyDescent="0.2">
      <c r="A40" s="69">
        <v>316</v>
      </c>
      <c r="B40" s="81" t="s">
        <v>33</v>
      </c>
      <c r="C40" s="113">
        <v>850</v>
      </c>
      <c r="D40" s="216">
        <v>850</v>
      </c>
      <c r="E40" s="218">
        <v>0</v>
      </c>
      <c r="F40" s="219">
        <v>932</v>
      </c>
      <c r="G40" s="193">
        <f t="shared" si="3"/>
        <v>0.91201716738197425</v>
      </c>
      <c r="H40" s="88">
        <f t="shared" si="4"/>
        <v>82</v>
      </c>
      <c r="I40" s="174"/>
      <c r="J40" s="174"/>
      <c r="K40" s="174"/>
      <c r="L40" s="174"/>
      <c r="M40" s="174"/>
    </row>
    <row r="41" spans="1:13" x14ac:dyDescent="0.2">
      <c r="A41" s="69">
        <v>317</v>
      </c>
      <c r="B41" s="81" t="s">
        <v>34</v>
      </c>
      <c r="C41" s="93">
        <v>1879</v>
      </c>
      <c r="D41" s="94">
        <v>1821</v>
      </c>
      <c r="E41" s="95">
        <v>58</v>
      </c>
      <c r="F41" s="96">
        <v>2821</v>
      </c>
      <c r="G41" s="189">
        <f t="shared" si="3"/>
        <v>0.64551577454803266</v>
      </c>
      <c r="H41" s="88">
        <f t="shared" si="4"/>
        <v>1000</v>
      </c>
      <c r="I41" s="174"/>
      <c r="J41" s="174"/>
      <c r="K41" s="174"/>
      <c r="L41" s="174"/>
      <c r="M41" s="174"/>
    </row>
    <row r="42" spans="1:13" x14ac:dyDescent="0.2">
      <c r="A42" s="69">
        <v>325</v>
      </c>
      <c r="B42" s="81" t="s">
        <v>35</v>
      </c>
      <c r="C42" s="93">
        <v>1060</v>
      </c>
      <c r="D42" s="94">
        <v>1060</v>
      </c>
      <c r="E42" s="95">
        <v>0</v>
      </c>
      <c r="F42" s="96">
        <v>1170</v>
      </c>
      <c r="G42" s="189">
        <f t="shared" si="3"/>
        <v>0.90598290598290598</v>
      </c>
      <c r="H42" s="88">
        <f t="shared" si="4"/>
        <v>110</v>
      </c>
      <c r="I42" s="174"/>
      <c r="J42" s="174"/>
      <c r="K42" s="174"/>
      <c r="L42" s="174"/>
      <c r="M42" s="174"/>
    </row>
    <row r="43" spans="1:13" x14ac:dyDescent="0.2">
      <c r="A43" s="69">
        <v>326</v>
      </c>
      <c r="B43" s="81" t="s">
        <v>36</v>
      </c>
      <c r="C43" s="93">
        <v>982</v>
      </c>
      <c r="D43" s="94">
        <v>963</v>
      </c>
      <c r="E43" s="95">
        <v>19</v>
      </c>
      <c r="F43" s="96">
        <v>1085</v>
      </c>
      <c r="G43" s="189">
        <f t="shared" si="3"/>
        <v>0.88755760368663594</v>
      </c>
      <c r="H43" s="88">
        <f t="shared" si="4"/>
        <v>122</v>
      </c>
      <c r="I43" s="174"/>
      <c r="J43" s="174"/>
      <c r="K43" s="174"/>
      <c r="L43" s="174"/>
      <c r="M43" s="174"/>
    </row>
    <row r="44" spans="1:13" x14ac:dyDescent="0.2">
      <c r="A44" s="69">
        <v>327</v>
      </c>
      <c r="B44" s="81" t="s">
        <v>37</v>
      </c>
      <c r="C44" s="93">
        <v>557</v>
      </c>
      <c r="D44" s="94">
        <v>557</v>
      </c>
      <c r="E44" s="95">
        <v>0</v>
      </c>
      <c r="F44" s="96">
        <v>698</v>
      </c>
      <c r="G44" s="189">
        <f t="shared" si="3"/>
        <v>0.79799426934097417</v>
      </c>
      <c r="H44" s="88">
        <f t="shared" si="4"/>
        <v>141</v>
      </c>
      <c r="I44" s="174"/>
      <c r="J44" s="174"/>
      <c r="K44" s="174"/>
      <c r="L44" s="174"/>
      <c r="M44" s="174"/>
    </row>
    <row r="45" spans="1:13" x14ac:dyDescent="0.2">
      <c r="A45" s="69">
        <v>335</v>
      </c>
      <c r="B45" s="81" t="s">
        <v>38</v>
      </c>
      <c r="C45" s="132">
        <v>1801</v>
      </c>
      <c r="D45" s="133">
        <v>1801</v>
      </c>
      <c r="E45" s="134">
        <v>0</v>
      </c>
      <c r="F45" s="135">
        <v>2099</v>
      </c>
      <c r="G45" s="196">
        <f t="shared" si="3"/>
        <v>0.85802763220581224</v>
      </c>
      <c r="H45" s="136">
        <f t="shared" si="4"/>
        <v>298</v>
      </c>
      <c r="I45" s="174"/>
      <c r="J45" s="174"/>
      <c r="K45" s="174"/>
      <c r="L45" s="174"/>
      <c r="M45" s="174"/>
    </row>
    <row r="46" spans="1:13" x14ac:dyDescent="0.2">
      <c r="A46" s="69">
        <v>336</v>
      </c>
      <c r="B46" s="81" t="s">
        <v>39</v>
      </c>
      <c r="C46" s="93">
        <v>1205</v>
      </c>
      <c r="D46" s="94">
        <v>1205</v>
      </c>
      <c r="E46" s="95">
        <v>0</v>
      </c>
      <c r="F46" s="96">
        <v>1622</v>
      </c>
      <c r="G46" s="189">
        <f t="shared" si="3"/>
        <v>0.74290998766954375</v>
      </c>
      <c r="H46" s="88">
        <f t="shared" si="4"/>
        <v>417</v>
      </c>
      <c r="I46" s="174"/>
      <c r="J46" s="174"/>
      <c r="K46" s="174"/>
      <c r="L46" s="174"/>
      <c r="M46" s="174"/>
    </row>
    <row r="47" spans="1:13" ht="13.5" thickBot="1" x14ac:dyDescent="0.25">
      <c r="A47" s="69">
        <v>337</v>
      </c>
      <c r="B47" s="81" t="s">
        <v>40</v>
      </c>
      <c r="C47" s="208">
        <v>626</v>
      </c>
      <c r="D47" s="209">
        <v>626</v>
      </c>
      <c r="E47" s="210">
        <v>0</v>
      </c>
      <c r="F47" s="211">
        <v>710</v>
      </c>
      <c r="G47" s="195">
        <f t="shared" si="3"/>
        <v>0.88169014084507047</v>
      </c>
      <c r="H47" s="105">
        <f t="shared" si="4"/>
        <v>84</v>
      </c>
      <c r="I47" s="174"/>
      <c r="J47" s="174"/>
      <c r="K47" s="174"/>
      <c r="L47" s="174"/>
      <c r="M47" s="174"/>
    </row>
    <row r="48" spans="1:13" ht="13.5" thickBot="1" x14ac:dyDescent="0.25">
      <c r="A48" s="106"/>
      <c r="B48" s="131" t="s">
        <v>56</v>
      </c>
      <c r="C48" s="108">
        <f>SUM(C38:C47)</f>
        <v>10195</v>
      </c>
      <c r="D48" s="109">
        <f>SUM(D38:D47)</f>
        <v>10099</v>
      </c>
      <c r="E48" s="110">
        <f>SUM(E38:E47)</f>
        <v>96</v>
      </c>
      <c r="F48" s="111">
        <f>SUM(F38:F47)</f>
        <v>12670</v>
      </c>
      <c r="G48" s="192">
        <f t="shared" si="3"/>
        <v>0.7970797158642462</v>
      </c>
      <c r="H48" s="112">
        <f>SUM(H38:H47)</f>
        <v>2571</v>
      </c>
    </row>
    <row r="49" spans="1:8" x14ac:dyDescent="0.2">
      <c r="A49" s="69">
        <v>415</v>
      </c>
      <c r="B49" s="81" t="s">
        <v>41</v>
      </c>
      <c r="C49" s="212">
        <v>1358</v>
      </c>
      <c r="D49" s="213">
        <v>1358</v>
      </c>
      <c r="E49" s="214">
        <v>0</v>
      </c>
      <c r="F49" s="215">
        <v>1661</v>
      </c>
      <c r="G49" s="186">
        <f t="shared" si="3"/>
        <v>0.8175797712221553</v>
      </c>
      <c r="H49" s="61">
        <f t="shared" ref="H49:H57" si="5">IF(D49&gt;F49,"0",F49-D49)</f>
        <v>303</v>
      </c>
    </row>
    <row r="50" spans="1:8" x14ac:dyDescent="0.2">
      <c r="A50" s="69">
        <v>416</v>
      </c>
      <c r="B50" s="81" t="s">
        <v>42</v>
      </c>
      <c r="C50" s="113">
        <v>968</v>
      </c>
      <c r="D50" s="216">
        <v>947</v>
      </c>
      <c r="E50" s="218">
        <v>21</v>
      </c>
      <c r="F50" s="219">
        <v>1380</v>
      </c>
      <c r="G50" s="193">
        <f t="shared" si="3"/>
        <v>0.68623188405797098</v>
      </c>
      <c r="H50" s="88">
        <f t="shared" si="5"/>
        <v>433</v>
      </c>
    </row>
    <row r="51" spans="1:8" x14ac:dyDescent="0.2">
      <c r="A51" s="69">
        <v>417</v>
      </c>
      <c r="B51" s="81" t="s">
        <v>43</v>
      </c>
      <c r="C51" s="113">
        <v>626</v>
      </c>
      <c r="D51" s="216">
        <v>626</v>
      </c>
      <c r="E51" s="218">
        <v>0</v>
      </c>
      <c r="F51" s="219">
        <v>829</v>
      </c>
      <c r="G51" s="193">
        <f t="shared" si="3"/>
        <v>0.75512665862484918</v>
      </c>
      <c r="H51" s="88">
        <f t="shared" si="5"/>
        <v>203</v>
      </c>
    </row>
    <row r="52" spans="1:8" x14ac:dyDescent="0.2">
      <c r="A52" s="69">
        <v>421</v>
      </c>
      <c r="B52" s="81" t="s">
        <v>98</v>
      </c>
      <c r="C52" s="93">
        <v>853</v>
      </c>
      <c r="D52" s="94">
        <v>853</v>
      </c>
      <c r="E52" s="95">
        <v>0</v>
      </c>
      <c r="F52" s="96">
        <v>997</v>
      </c>
      <c r="G52" s="189">
        <f t="shared" si="3"/>
        <v>0.85556670010030089</v>
      </c>
      <c r="H52" s="88">
        <f t="shared" si="5"/>
        <v>144</v>
      </c>
    </row>
    <row r="53" spans="1:8" x14ac:dyDescent="0.2">
      <c r="A53" s="69">
        <v>425</v>
      </c>
      <c r="B53" s="81" t="s">
        <v>45</v>
      </c>
      <c r="C53" s="93">
        <v>1246</v>
      </c>
      <c r="D53" s="94">
        <v>1246</v>
      </c>
      <c r="E53" s="95">
        <v>0</v>
      </c>
      <c r="F53" s="96">
        <v>1756</v>
      </c>
      <c r="G53" s="189">
        <f t="shared" si="3"/>
        <v>0.70956719817767655</v>
      </c>
      <c r="H53" s="88">
        <f t="shared" si="5"/>
        <v>510</v>
      </c>
    </row>
    <row r="54" spans="1:8" x14ac:dyDescent="0.2">
      <c r="A54" s="69">
        <v>594</v>
      </c>
      <c r="B54" s="81" t="s">
        <v>46</v>
      </c>
      <c r="C54" s="113">
        <v>1577</v>
      </c>
      <c r="D54" s="216">
        <v>1577</v>
      </c>
      <c r="E54" s="218">
        <v>0</v>
      </c>
      <c r="F54" s="219">
        <v>1874</v>
      </c>
      <c r="G54" s="193">
        <f t="shared" si="3"/>
        <v>0.84151547491995726</v>
      </c>
      <c r="H54" s="88">
        <f t="shared" si="5"/>
        <v>297</v>
      </c>
    </row>
    <row r="55" spans="1:8" x14ac:dyDescent="0.2">
      <c r="A55" s="69">
        <v>435</v>
      </c>
      <c r="B55" s="81" t="s">
        <v>47</v>
      </c>
      <c r="C55" s="137">
        <v>1140</v>
      </c>
      <c r="D55" s="90">
        <v>1136</v>
      </c>
      <c r="E55" s="91">
        <v>4</v>
      </c>
      <c r="F55" s="138">
        <v>1566</v>
      </c>
      <c r="G55" s="190">
        <f t="shared" si="3"/>
        <v>0.7254150702426565</v>
      </c>
      <c r="H55" s="88">
        <f t="shared" si="5"/>
        <v>430</v>
      </c>
    </row>
    <row r="56" spans="1:8" x14ac:dyDescent="0.2">
      <c r="A56" s="69">
        <v>436</v>
      </c>
      <c r="B56" s="81" t="s">
        <v>48</v>
      </c>
      <c r="C56" s="93">
        <v>1598</v>
      </c>
      <c r="D56" s="94">
        <v>1598</v>
      </c>
      <c r="E56" s="95">
        <v>0</v>
      </c>
      <c r="F56" s="96">
        <v>2066</v>
      </c>
      <c r="G56" s="189">
        <f t="shared" si="3"/>
        <v>0.77347531461761854</v>
      </c>
      <c r="H56" s="88">
        <f t="shared" si="5"/>
        <v>468</v>
      </c>
    </row>
    <row r="57" spans="1:8" ht="13.5" thickBot="1" x14ac:dyDescent="0.25">
      <c r="A57" s="69">
        <v>437</v>
      </c>
      <c r="B57" s="81" t="s">
        <v>49</v>
      </c>
      <c r="C57" s="208">
        <v>297</v>
      </c>
      <c r="D57" s="209">
        <v>297</v>
      </c>
      <c r="E57" s="210">
        <v>0</v>
      </c>
      <c r="F57" s="211">
        <v>591</v>
      </c>
      <c r="G57" s="195">
        <f t="shared" si="3"/>
        <v>0.5025380710659898</v>
      </c>
      <c r="H57" s="105">
        <f t="shared" si="5"/>
        <v>294</v>
      </c>
    </row>
    <row r="58" spans="1:8" ht="13.5" thickBot="1" x14ac:dyDescent="0.25">
      <c r="A58" s="139"/>
      <c r="B58" s="140" t="s">
        <v>55</v>
      </c>
      <c r="C58" s="108">
        <f>SUM(C49:C57)</f>
        <v>9663</v>
      </c>
      <c r="D58" s="109">
        <f t="shared" ref="D58:H58" si="6">SUM(D49:D57)</f>
        <v>9638</v>
      </c>
      <c r="E58" s="110">
        <f t="shared" si="6"/>
        <v>25</v>
      </c>
      <c r="F58" s="111">
        <f t="shared" si="6"/>
        <v>12720</v>
      </c>
      <c r="G58" s="192">
        <f t="shared" si="3"/>
        <v>0.75770440251572324</v>
      </c>
      <c r="H58" s="112">
        <f t="shared" si="6"/>
        <v>3082</v>
      </c>
    </row>
    <row r="59" spans="1:8" ht="13.5" thickBot="1" x14ac:dyDescent="0.25">
      <c r="A59" s="139"/>
      <c r="B59" s="140" t="s">
        <v>116</v>
      </c>
      <c r="C59" s="108">
        <f>SUM(C58,C48,C37,C24)</f>
        <v>49542</v>
      </c>
      <c r="D59" s="109">
        <f t="shared" ref="D59:H59" si="7">SUM(D58,D48,D37,D24)</f>
        <v>47757</v>
      </c>
      <c r="E59" s="110">
        <f t="shared" si="7"/>
        <v>1785</v>
      </c>
      <c r="F59" s="111">
        <f t="shared" si="7"/>
        <v>61695</v>
      </c>
      <c r="G59" s="192">
        <f t="shared" si="3"/>
        <v>0.7740821784585461</v>
      </c>
      <c r="H59" s="112">
        <f t="shared" si="7"/>
        <v>14035</v>
      </c>
    </row>
    <row r="61" spans="1:8" x14ac:dyDescent="0.2">
      <c r="A61" s="75"/>
      <c r="B61" s="75"/>
      <c r="C61" s="75"/>
      <c r="D61" s="75"/>
    </row>
    <row r="62" spans="1:8" x14ac:dyDescent="0.2">
      <c r="A62" s="75"/>
      <c r="B62" s="75"/>
      <c r="C62" s="75"/>
      <c r="D62" s="75"/>
    </row>
    <row r="63" spans="1:8" x14ac:dyDescent="0.2">
      <c r="A63" s="75"/>
      <c r="B63" s="75"/>
      <c r="C63" s="75"/>
      <c r="D63" s="75"/>
    </row>
    <row r="64" spans="1:8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97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83" zoomScaleNormal="83" workbookViewId="0">
      <pane ySplit="12" topLeftCell="A37" activePane="bottomLeft" state="frozen"/>
      <selection activeCell="K45" sqref="K45"/>
      <selection pane="bottomLeft" activeCell="K45" sqref="K45"/>
    </sheetView>
  </sheetViews>
  <sheetFormatPr baseColWidth="10" defaultColWidth="10.85546875" defaultRowHeight="12.75" x14ac:dyDescent="0.2"/>
  <cols>
    <col min="1" max="1" width="5.5703125" style="73" customWidth="1"/>
    <col min="2" max="2" width="28.42578125" style="73" customWidth="1"/>
    <col min="3" max="3" width="11.85546875" style="73" customWidth="1"/>
    <col min="4" max="4" width="10.85546875" style="73" customWidth="1"/>
    <col min="5" max="6" width="11.42578125" style="73" customWidth="1"/>
    <col min="7" max="7" width="12" style="73" customWidth="1"/>
    <col min="8" max="8" width="12.85546875" style="73" customWidth="1"/>
    <col min="9" max="16384" width="10.85546875" style="73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44958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3244</v>
      </c>
      <c r="D13" s="201">
        <v>2012</v>
      </c>
      <c r="E13" s="201">
        <v>2</v>
      </c>
      <c r="F13" s="201">
        <v>1129</v>
      </c>
      <c r="G13" s="201">
        <v>9</v>
      </c>
      <c r="H13" s="65">
        <f t="shared" ref="H13:H25" si="0">C13-D13-E13-F13-G13</f>
        <v>92</v>
      </c>
    </row>
    <row r="14" spans="1:8" x14ac:dyDescent="0.2">
      <c r="A14" s="45">
        <v>115</v>
      </c>
      <c r="B14" s="67" t="s">
        <v>7</v>
      </c>
      <c r="C14" s="137">
        <v>1787</v>
      </c>
      <c r="D14" s="202">
        <v>1431</v>
      </c>
      <c r="E14" s="203">
        <v>0</v>
      </c>
      <c r="F14" s="202">
        <v>342</v>
      </c>
      <c r="G14" s="202">
        <v>0</v>
      </c>
      <c r="H14" s="148">
        <f t="shared" si="0"/>
        <v>14</v>
      </c>
    </row>
    <row r="15" spans="1:8" x14ac:dyDescent="0.2">
      <c r="A15" s="45">
        <v>116</v>
      </c>
      <c r="B15" s="67" t="s">
        <v>8</v>
      </c>
      <c r="C15" s="137">
        <v>2307</v>
      </c>
      <c r="D15" s="90">
        <v>1655</v>
      </c>
      <c r="E15" s="90">
        <v>0</v>
      </c>
      <c r="F15" s="90">
        <v>446</v>
      </c>
      <c r="G15" s="90">
        <v>157</v>
      </c>
      <c r="H15" s="148">
        <f t="shared" si="0"/>
        <v>49</v>
      </c>
    </row>
    <row r="16" spans="1:8" x14ac:dyDescent="0.2">
      <c r="A16" s="45">
        <v>117</v>
      </c>
      <c r="B16" s="67" t="s">
        <v>9</v>
      </c>
      <c r="C16" s="137">
        <v>2066</v>
      </c>
      <c r="D16" s="202">
        <v>883</v>
      </c>
      <c r="E16" s="202">
        <v>0</v>
      </c>
      <c r="F16" s="202">
        <v>934</v>
      </c>
      <c r="G16" s="202">
        <v>138</v>
      </c>
      <c r="H16" s="148">
        <f t="shared" si="0"/>
        <v>111</v>
      </c>
    </row>
    <row r="17" spans="1:14" x14ac:dyDescent="0.2">
      <c r="A17" s="45">
        <v>118</v>
      </c>
      <c r="B17" s="67" t="s">
        <v>10</v>
      </c>
      <c r="C17" s="93">
        <v>2168</v>
      </c>
      <c r="D17" s="90">
        <v>1776</v>
      </c>
      <c r="E17" s="149">
        <v>0</v>
      </c>
      <c r="F17" s="204">
        <v>187</v>
      </c>
      <c r="G17" s="204">
        <v>87</v>
      </c>
      <c r="H17" s="147">
        <f t="shared" si="0"/>
        <v>118</v>
      </c>
    </row>
    <row r="18" spans="1:14" x14ac:dyDescent="0.2">
      <c r="A18" s="45">
        <v>119</v>
      </c>
      <c r="B18" s="67" t="s">
        <v>11</v>
      </c>
      <c r="C18" s="144">
        <v>1730</v>
      </c>
      <c r="D18" s="145">
        <v>1486</v>
      </c>
      <c r="E18" s="145">
        <v>0</v>
      </c>
      <c r="F18" s="145">
        <v>121</v>
      </c>
      <c r="G18" s="145">
        <v>21</v>
      </c>
      <c r="H18" s="147">
        <f t="shared" si="0"/>
        <v>102</v>
      </c>
    </row>
    <row r="19" spans="1:14" x14ac:dyDescent="0.2">
      <c r="A19" s="45">
        <v>121</v>
      </c>
      <c r="B19" s="67" t="s">
        <v>99</v>
      </c>
      <c r="C19" s="137">
        <v>1341</v>
      </c>
      <c r="D19" s="90">
        <v>638</v>
      </c>
      <c r="E19" s="90">
        <v>0</v>
      </c>
      <c r="F19" s="90">
        <v>484</v>
      </c>
      <c r="G19" s="90">
        <v>135</v>
      </c>
      <c r="H19" s="148">
        <f t="shared" si="0"/>
        <v>84</v>
      </c>
    </row>
    <row r="20" spans="1:14" x14ac:dyDescent="0.2">
      <c r="A20" s="45">
        <v>125</v>
      </c>
      <c r="B20" s="67" t="s">
        <v>13</v>
      </c>
      <c r="C20" s="205">
        <v>1588</v>
      </c>
      <c r="D20" s="90">
        <v>1081</v>
      </c>
      <c r="E20" s="90">
        <v>0</v>
      </c>
      <c r="F20" s="90">
        <v>280</v>
      </c>
      <c r="G20" s="90">
        <v>61</v>
      </c>
      <c r="H20" s="148">
        <f t="shared" si="0"/>
        <v>166</v>
      </c>
    </row>
    <row r="21" spans="1:14" x14ac:dyDescent="0.2">
      <c r="A21" s="45">
        <v>126</v>
      </c>
      <c r="B21" s="67" t="s">
        <v>14</v>
      </c>
      <c r="C21" s="137">
        <v>554</v>
      </c>
      <c r="D21" s="90">
        <v>365</v>
      </c>
      <c r="E21" s="90">
        <v>0</v>
      </c>
      <c r="F21" s="90">
        <v>144</v>
      </c>
      <c r="G21" s="90">
        <v>3</v>
      </c>
      <c r="H21" s="148">
        <f t="shared" si="0"/>
        <v>42</v>
      </c>
    </row>
    <row r="22" spans="1:14" x14ac:dyDescent="0.2">
      <c r="A22" s="45">
        <v>127</v>
      </c>
      <c r="B22" s="67" t="s">
        <v>15</v>
      </c>
      <c r="C22" s="137">
        <v>1172</v>
      </c>
      <c r="D22" s="90">
        <v>759</v>
      </c>
      <c r="E22" s="90">
        <v>0</v>
      </c>
      <c r="F22" s="90">
        <v>367</v>
      </c>
      <c r="G22" s="90">
        <v>25</v>
      </c>
      <c r="H22" s="148">
        <f t="shared" si="0"/>
        <v>21</v>
      </c>
    </row>
    <row r="23" spans="1:14" x14ac:dyDescent="0.2">
      <c r="A23" s="45">
        <v>128</v>
      </c>
      <c r="B23" s="67" t="s">
        <v>16</v>
      </c>
      <c r="C23" s="137">
        <v>664</v>
      </c>
      <c r="D23" s="90">
        <v>450</v>
      </c>
      <c r="E23" s="90">
        <v>0</v>
      </c>
      <c r="F23" s="90">
        <v>152</v>
      </c>
      <c r="G23" s="90">
        <v>28</v>
      </c>
      <c r="H23" s="148">
        <f t="shared" si="0"/>
        <v>34</v>
      </c>
    </row>
    <row r="24" spans="1:14" x14ac:dyDescent="0.2">
      <c r="A24" s="45">
        <v>135</v>
      </c>
      <c r="B24" s="67" t="s">
        <v>17</v>
      </c>
      <c r="C24" s="137">
        <v>689</v>
      </c>
      <c r="D24" s="202">
        <v>243</v>
      </c>
      <c r="E24" s="202">
        <v>0</v>
      </c>
      <c r="F24" s="202">
        <v>443</v>
      </c>
      <c r="G24" s="90">
        <v>3</v>
      </c>
      <c r="H24" s="148">
        <f t="shared" si="0"/>
        <v>0</v>
      </c>
    </row>
    <row r="25" spans="1:14" ht="13.5" thickBot="1" x14ac:dyDescent="0.25">
      <c r="A25" s="45">
        <v>136</v>
      </c>
      <c r="B25" s="67" t="s">
        <v>18</v>
      </c>
      <c r="C25" s="198">
        <v>654</v>
      </c>
      <c r="D25" s="206">
        <v>86</v>
      </c>
      <c r="E25" s="206">
        <v>0</v>
      </c>
      <c r="F25" s="206">
        <v>527</v>
      </c>
      <c r="G25" s="206">
        <v>18</v>
      </c>
      <c r="H25" s="207">
        <f t="shared" si="0"/>
        <v>23</v>
      </c>
    </row>
    <row r="26" spans="1:14" ht="13.5" thickBot="1" x14ac:dyDescent="0.25">
      <c r="A26" s="151"/>
      <c r="B26" s="152" t="s">
        <v>58</v>
      </c>
      <c r="C26" s="153">
        <f t="shared" ref="C26:H26" si="1">SUM(C13:C25)</f>
        <v>19964</v>
      </c>
      <c r="D26" s="154">
        <f t="shared" si="1"/>
        <v>12865</v>
      </c>
      <c r="E26" s="154">
        <f t="shared" si="1"/>
        <v>2</v>
      </c>
      <c r="F26" s="154">
        <f t="shared" si="1"/>
        <v>5556</v>
      </c>
      <c r="G26" s="154">
        <f t="shared" si="1"/>
        <v>685</v>
      </c>
      <c r="H26" s="155">
        <f t="shared" si="1"/>
        <v>856</v>
      </c>
    </row>
    <row r="27" spans="1:14" x14ac:dyDescent="0.2">
      <c r="A27" s="45">
        <v>211</v>
      </c>
      <c r="B27" s="67" t="s">
        <v>91</v>
      </c>
      <c r="C27" s="60">
        <v>550</v>
      </c>
      <c r="D27" s="143">
        <v>131</v>
      </c>
      <c r="E27" s="143">
        <v>0</v>
      </c>
      <c r="F27" s="143">
        <v>419</v>
      </c>
      <c r="G27" s="143">
        <v>0</v>
      </c>
      <c r="H27" s="47">
        <f>C27-D27-E27-F27-G27</f>
        <v>0</v>
      </c>
      <c r="I27" s="227"/>
      <c r="J27" s="227"/>
      <c r="K27" s="227"/>
      <c r="L27" s="227"/>
      <c r="M27" s="227"/>
      <c r="N27" s="227"/>
    </row>
    <row r="28" spans="1:14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4" x14ac:dyDescent="0.2">
      <c r="A29" s="45">
        <v>215</v>
      </c>
      <c r="B29" s="67" t="s">
        <v>93</v>
      </c>
      <c r="C29" s="156">
        <v>1093</v>
      </c>
      <c r="D29" s="157">
        <v>691</v>
      </c>
      <c r="E29" s="157">
        <v>14</v>
      </c>
      <c r="F29" s="157">
        <v>256</v>
      </c>
      <c r="G29" s="157">
        <v>45</v>
      </c>
      <c r="H29" s="147">
        <f t="shared" ref="H29:H59" si="2">C29-D29-E29-F29-G29</f>
        <v>87</v>
      </c>
      <c r="I29" s="2"/>
      <c r="J29" s="227"/>
      <c r="K29" s="227"/>
      <c r="L29" s="227"/>
      <c r="M29" s="227"/>
      <c r="N29" s="227"/>
    </row>
    <row r="30" spans="1:14" x14ac:dyDescent="0.2">
      <c r="A30" s="45">
        <v>216</v>
      </c>
      <c r="B30" s="67" t="s">
        <v>22</v>
      </c>
      <c r="C30" s="221">
        <v>810</v>
      </c>
      <c r="D30" s="220">
        <v>580</v>
      </c>
      <c r="E30" s="220">
        <v>0</v>
      </c>
      <c r="F30" s="220">
        <v>11</v>
      </c>
      <c r="G30" s="220">
        <v>41</v>
      </c>
      <c r="H30" s="147">
        <f t="shared" si="2"/>
        <v>178</v>
      </c>
      <c r="I30" s="2"/>
    </row>
    <row r="31" spans="1:14" x14ac:dyDescent="0.2">
      <c r="A31" s="45">
        <v>221</v>
      </c>
      <c r="B31" s="67" t="s">
        <v>94</v>
      </c>
      <c r="C31" s="221">
        <v>291</v>
      </c>
      <c r="D31" s="220">
        <v>42</v>
      </c>
      <c r="E31" s="220">
        <v>0</v>
      </c>
      <c r="F31" s="220">
        <v>243</v>
      </c>
      <c r="G31" s="220">
        <v>3</v>
      </c>
      <c r="H31" s="147">
        <f t="shared" si="2"/>
        <v>3</v>
      </c>
    </row>
    <row r="32" spans="1:14" x14ac:dyDescent="0.2">
      <c r="A32" s="45">
        <v>222</v>
      </c>
      <c r="B32" s="67" t="s">
        <v>95</v>
      </c>
      <c r="C32" s="221">
        <v>1016</v>
      </c>
      <c r="D32" s="220">
        <v>573</v>
      </c>
      <c r="E32" s="220">
        <v>0</v>
      </c>
      <c r="F32" s="220">
        <v>222</v>
      </c>
      <c r="G32" s="220">
        <v>119</v>
      </c>
      <c r="H32" s="147">
        <f t="shared" si="2"/>
        <v>102</v>
      </c>
      <c r="I32" s="2"/>
      <c r="J32" s="2"/>
      <c r="L32" s="2"/>
      <c r="M32" s="2"/>
    </row>
    <row r="33" spans="1:15" x14ac:dyDescent="0.2">
      <c r="A33" s="45">
        <v>225</v>
      </c>
      <c r="B33" s="67" t="s">
        <v>25</v>
      </c>
      <c r="C33" s="144">
        <v>1143</v>
      </c>
      <c r="D33" s="149">
        <v>471</v>
      </c>
      <c r="E33" s="149">
        <v>0</v>
      </c>
      <c r="F33" s="149">
        <v>582</v>
      </c>
      <c r="G33" s="149">
        <v>66</v>
      </c>
      <c r="H33" s="147">
        <f t="shared" si="2"/>
        <v>24</v>
      </c>
      <c r="I33" s="2"/>
    </row>
    <row r="34" spans="1:15" x14ac:dyDescent="0.2">
      <c r="A34" s="45">
        <v>226</v>
      </c>
      <c r="B34" s="67" t="s">
        <v>26</v>
      </c>
      <c r="C34" s="156">
        <v>1884</v>
      </c>
      <c r="D34" s="157">
        <v>1093</v>
      </c>
      <c r="E34" s="157">
        <v>5</v>
      </c>
      <c r="F34" s="157">
        <v>670</v>
      </c>
      <c r="G34" s="157">
        <v>82</v>
      </c>
      <c r="H34" s="160">
        <f t="shared" si="2"/>
        <v>34</v>
      </c>
      <c r="I34" s="2"/>
      <c r="J34" s="2"/>
      <c r="K34" s="227"/>
      <c r="L34" s="227"/>
      <c r="M34" s="227"/>
      <c r="N34" s="227"/>
    </row>
    <row r="35" spans="1:15" x14ac:dyDescent="0.2">
      <c r="A35" s="45">
        <v>231</v>
      </c>
      <c r="B35" s="67" t="s">
        <v>96</v>
      </c>
      <c r="C35" s="221">
        <v>433</v>
      </c>
      <c r="D35" s="220">
        <v>403</v>
      </c>
      <c r="E35" s="220">
        <v>0</v>
      </c>
      <c r="F35" s="220">
        <v>29</v>
      </c>
      <c r="G35" s="220">
        <v>1</v>
      </c>
      <c r="H35" s="147">
        <f t="shared" si="2"/>
        <v>0</v>
      </c>
      <c r="I35" s="227"/>
      <c r="J35" s="227"/>
      <c r="K35" s="227"/>
      <c r="L35" s="227"/>
      <c r="M35" s="227"/>
      <c r="N35" s="227"/>
    </row>
    <row r="36" spans="1:15" x14ac:dyDescent="0.2">
      <c r="A36" s="45">
        <v>235</v>
      </c>
      <c r="B36" s="67" t="s">
        <v>28</v>
      </c>
      <c r="C36" s="137">
        <v>862</v>
      </c>
      <c r="D36" s="90">
        <v>453</v>
      </c>
      <c r="E36" s="90">
        <v>0</v>
      </c>
      <c r="F36" s="90">
        <v>275</v>
      </c>
      <c r="G36" s="90">
        <v>71</v>
      </c>
      <c r="H36" s="148">
        <f t="shared" si="2"/>
        <v>63</v>
      </c>
    </row>
    <row r="37" spans="1:15" x14ac:dyDescent="0.2">
      <c r="A37" s="45">
        <v>236</v>
      </c>
      <c r="B37" s="67" t="s">
        <v>29</v>
      </c>
      <c r="C37" s="144">
        <v>836</v>
      </c>
      <c r="D37" s="145">
        <v>618</v>
      </c>
      <c r="E37" s="145">
        <v>0</v>
      </c>
      <c r="F37" s="145">
        <v>157</v>
      </c>
      <c r="G37" s="145">
        <v>4</v>
      </c>
      <c r="H37" s="147">
        <f t="shared" si="2"/>
        <v>57</v>
      </c>
      <c r="I37" s="227"/>
      <c r="J37" s="227"/>
      <c r="K37" s="227"/>
      <c r="L37" s="227"/>
      <c r="M37" s="227"/>
      <c r="N37" s="227"/>
    </row>
    <row r="38" spans="1:15" ht="13.5" thickBot="1" x14ac:dyDescent="0.25">
      <c r="A38" s="45">
        <v>237</v>
      </c>
      <c r="B38" s="67" t="s">
        <v>30</v>
      </c>
      <c r="C38" s="198">
        <v>802</v>
      </c>
      <c r="D38" s="199">
        <v>505</v>
      </c>
      <c r="E38" s="199"/>
      <c r="F38" s="199">
        <v>112</v>
      </c>
      <c r="G38" s="197">
        <v>40</v>
      </c>
      <c r="H38" s="48">
        <v>145</v>
      </c>
      <c r="I38" s="227"/>
      <c r="J38" s="227"/>
      <c r="K38" s="227"/>
      <c r="L38" s="227"/>
      <c r="M38" s="227"/>
      <c r="N38" s="227"/>
    </row>
    <row r="39" spans="1:15" ht="13.5" thickBot="1" x14ac:dyDescent="0.25">
      <c r="A39" s="151"/>
      <c r="B39" s="152" t="s">
        <v>57</v>
      </c>
      <c r="C39" s="153">
        <f t="shared" ref="C39:H39" si="3">SUM(C27:C38)</f>
        <v>9720</v>
      </c>
      <c r="D39" s="154">
        <f t="shared" si="3"/>
        <v>5560</v>
      </c>
      <c r="E39" s="154">
        <f t="shared" si="3"/>
        <v>19</v>
      </c>
      <c r="F39" s="154">
        <f t="shared" si="3"/>
        <v>2976</v>
      </c>
      <c r="G39" s="154">
        <f t="shared" si="3"/>
        <v>472</v>
      </c>
      <c r="H39" s="155">
        <f t="shared" si="3"/>
        <v>693</v>
      </c>
    </row>
    <row r="40" spans="1:15" x14ac:dyDescent="0.2">
      <c r="A40" s="45">
        <v>311</v>
      </c>
      <c r="B40" s="67" t="s">
        <v>97</v>
      </c>
      <c r="C40" s="60">
        <v>87</v>
      </c>
      <c r="D40" s="143">
        <v>50</v>
      </c>
      <c r="E40" s="143">
        <v>0</v>
      </c>
      <c r="F40" s="143">
        <v>37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1148</v>
      </c>
      <c r="D41" s="149">
        <v>1022</v>
      </c>
      <c r="E41" s="149">
        <v>0</v>
      </c>
      <c r="F41" s="149">
        <v>93</v>
      </c>
      <c r="G41" s="149">
        <v>0</v>
      </c>
      <c r="H41" s="147">
        <f t="shared" si="2"/>
        <v>33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850</v>
      </c>
      <c r="D42" s="149">
        <v>628</v>
      </c>
      <c r="E42" s="149">
        <v>0</v>
      </c>
      <c r="F42" s="149">
        <v>26</v>
      </c>
      <c r="G42" s="149">
        <v>18</v>
      </c>
      <c r="H42" s="147">
        <f t="shared" si="2"/>
        <v>178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1879</v>
      </c>
      <c r="D43" s="220">
        <v>1452</v>
      </c>
      <c r="E43" s="220">
        <v>0</v>
      </c>
      <c r="F43" s="220">
        <v>355</v>
      </c>
      <c r="G43" s="220">
        <v>48</v>
      </c>
      <c r="H43" s="148">
        <f t="shared" si="2"/>
        <v>24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1060</v>
      </c>
      <c r="D44" s="149">
        <v>431</v>
      </c>
      <c r="E44" s="149">
        <v>0</v>
      </c>
      <c r="F44" s="149">
        <v>609</v>
      </c>
      <c r="G44" s="149">
        <v>14</v>
      </c>
      <c r="H44" s="148">
        <f t="shared" si="2"/>
        <v>6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982</v>
      </c>
      <c r="D45" s="149">
        <v>511</v>
      </c>
      <c r="E45" s="149">
        <v>0</v>
      </c>
      <c r="F45" s="149">
        <v>410</v>
      </c>
      <c r="G45" s="149">
        <v>21</v>
      </c>
      <c r="H45" s="147">
        <f t="shared" si="2"/>
        <v>40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557</v>
      </c>
      <c r="D46" s="90">
        <v>479</v>
      </c>
      <c r="E46" s="149">
        <v>0</v>
      </c>
      <c r="F46" s="149">
        <v>16</v>
      </c>
      <c r="G46" s="149">
        <v>34</v>
      </c>
      <c r="H46" s="147">
        <f t="shared" si="2"/>
        <v>28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1801</v>
      </c>
      <c r="D47" s="145">
        <v>938</v>
      </c>
      <c r="E47" s="145">
        <v>0</v>
      </c>
      <c r="F47" s="145">
        <v>724</v>
      </c>
      <c r="G47" s="145">
        <v>71</v>
      </c>
      <c r="H47" s="147">
        <f t="shared" si="2"/>
        <v>68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1205</v>
      </c>
      <c r="D48" s="149">
        <v>675</v>
      </c>
      <c r="E48" s="149">
        <v>0</v>
      </c>
      <c r="F48" s="149">
        <v>473</v>
      </c>
      <c r="G48" s="149">
        <v>0</v>
      </c>
      <c r="H48" s="147">
        <f t="shared" si="2"/>
        <v>57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626</v>
      </c>
      <c r="D49" s="197">
        <v>586</v>
      </c>
      <c r="E49" s="197">
        <v>0</v>
      </c>
      <c r="F49" s="197">
        <v>24</v>
      </c>
      <c r="G49" s="197">
        <v>9</v>
      </c>
      <c r="H49" s="48">
        <f t="shared" si="2"/>
        <v>7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10195</v>
      </c>
      <c r="D50" s="154">
        <f t="shared" ref="D50:H50" si="4">SUM(D40:D49)</f>
        <v>6772</v>
      </c>
      <c r="E50" s="154">
        <f t="shared" si="4"/>
        <v>0</v>
      </c>
      <c r="F50" s="154">
        <f t="shared" si="4"/>
        <v>2767</v>
      </c>
      <c r="G50" s="154">
        <f t="shared" si="4"/>
        <v>215</v>
      </c>
      <c r="H50" s="155">
        <f t="shared" si="4"/>
        <v>441</v>
      </c>
    </row>
    <row r="51" spans="1:15" x14ac:dyDescent="0.2">
      <c r="A51" s="45">
        <v>415</v>
      </c>
      <c r="B51" s="67" t="s">
        <v>41</v>
      </c>
      <c r="C51" s="60">
        <v>1358</v>
      </c>
      <c r="D51" s="143">
        <v>741</v>
      </c>
      <c r="E51" s="143">
        <v>0</v>
      </c>
      <c r="F51" s="143">
        <v>498</v>
      </c>
      <c r="G51" s="143">
        <v>63</v>
      </c>
      <c r="H51" s="47">
        <f t="shared" si="2"/>
        <v>56</v>
      </c>
    </row>
    <row r="52" spans="1:15" x14ac:dyDescent="0.2">
      <c r="A52" s="45">
        <v>416</v>
      </c>
      <c r="B52" s="67" t="s">
        <v>42</v>
      </c>
      <c r="C52" s="221">
        <v>968</v>
      </c>
      <c r="D52" s="220">
        <v>462</v>
      </c>
      <c r="E52" s="220">
        <v>5</v>
      </c>
      <c r="F52" s="220">
        <v>501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626</v>
      </c>
      <c r="D53" s="163">
        <v>376</v>
      </c>
      <c r="E53" s="220">
        <v>0</v>
      </c>
      <c r="F53" s="220">
        <v>250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853</v>
      </c>
      <c r="D54" s="149">
        <v>416</v>
      </c>
      <c r="E54" s="149">
        <v>0</v>
      </c>
      <c r="F54" s="149">
        <v>437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1246</v>
      </c>
      <c r="D55" s="149">
        <v>667</v>
      </c>
      <c r="E55" s="149">
        <v>0</v>
      </c>
      <c r="F55" s="149">
        <v>418</v>
      </c>
      <c r="G55" s="149">
        <v>145</v>
      </c>
      <c r="H55" s="147">
        <f t="shared" si="2"/>
        <v>16</v>
      </c>
    </row>
    <row r="56" spans="1:15" x14ac:dyDescent="0.2">
      <c r="A56" s="45">
        <v>426</v>
      </c>
      <c r="B56" s="67" t="s">
        <v>46</v>
      </c>
      <c r="C56" s="221">
        <v>1577</v>
      </c>
      <c r="D56" s="220">
        <v>707</v>
      </c>
      <c r="E56" s="220">
        <v>0</v>
      </c>
      <c r="F56" s="220">
        <v>737</v>
      </c>
      <c r="G56" s="220">
        <v>73</v>
      </c>
      <c r="H56" s="147">
        <f t="shared" si="2"/>
        <v>60</v>
      </c>
    </row>
    <row r="57" spans="1:15" x14ac:dyDescent="0.2">
      <c r="A57" s="45">
        <v>435</v>
      </c>
      <c r="B57" s="67" t="s">
        <v>47</v>
      </c>
      <c r="C57" s="144">
        <v>1140</v>
      </c>
      <c r="D57" s="149">
        <v>669</v>
      </c>
      <c r="E57" s="149">
        <v>0</v>
      </c>
      <c r="F57" s="149">
        <v>352</v>
      </c>
      <c r="G57" s="149">
        <v>31</v>
      </c>
      <c r="H57" s="147">
        <f t="shared" si="2"/>
        <v>88</v>
      </c>
    </row>
    <row r="58" spans="1:15" x14ac:dyDescent="0.2">
      <c r="A58" s="45">
        <v>436</v>
      </c>
      <c r="B58" s="67" t="s">
        <v>48</v>
      </c>
      <c r="C58" s="144">
        <v>1598</v>
      </c>
      <c r="D58" s="149">
        <v>818</v>
      </c>
      <c r="E58" s="149">
        <v>0</v>
      </c>
      <c r="F58" s="90">
        <v>703</v>
      </c>
      <c r="G58" s="149">
        <v>38</v>
      </c>
      <c r="H58" s="147">
        <f t="shared" si="2"/>
        <v>39</v>
      </c>
    </row>
    <row r="59" spans="1:15" ht="13.5" thickBot="1" x14ac:dyDescent="0.25">
      <c r="A59" s="45">
        <v>437</v>
      </c>
      <c r="B59" s="67" t="s">
        <v>49</v>
      </c>
      <c r="C59" s="68">
        <v>297</v>
      </c>
      <c r="D59" s="197">
        <v>44</v>
      </c>
      <c r="E59" s="197">
        <v>0</v>
      </c>
      <c r="F59" s="197">
        <v>217</v>
      </c>
      <c r="G59" s="197">
        <v>17</v>
      </c>
      <c r="H59" s="48">
        <f t="shared" si="2"/>
        <v>19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9663</v>
      </c>
      <c r="D60" s="154">
        <f t="shared" si="5"/>
        <v>4900</v>
      </c>
      <c r="E60" s="154">
        <f t="shared" si="5"/>
        <v>5</v>
      </c>
      <c r="F60" s="154">
        <f t="shared" si="5"/>
        <v>4113</v>
      </c>
      <c r="G60" s="154">
        <f t="shared" si="5"/>
        <v>367</v>
      </c>
      <c r="H60" s="155">
        <f t="shared" si="5"/>
        <v>278</v>
      </c>
    </row>
    <row r="61" spans="1:15" ht="13.5" thickBot="1" x14ac:dyDescent="0.25">
      <c r="A61" s="164"/>
      <c r="B61" s="152" t="s">
        <v>116</v>
      </c>
      <c r="C61" s="153">
        <f>SUM(C60,C50,C39,C26)</f>
        <v>49542</v>
      </c>
      <c r="D61" s="154">
        <f t="shared" ref="D61:H61" si="6">SUM(D60,D50,D39,D26)</f>
        <v>30097</v>
      </c>
      <c r="E61" s="154">
        <f t="shared" si="6"/>
        <v>26</v>
      </c>
      <c r="F61" s="154">
        <f t="shared" si="6"/>
        <v>15412</v>
      </c>
      <c r="G61" s="154">
        <f t="shared" si="6"/>
        <v>1739</v>
      </c>
      <c r="H61" s="155">
        <f t="shared" si="6"/>
        <v>2268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49542</v>
      </c>
      <c r="D63" s="167">
        <f t="shared" si="7"/>
        <v>30097</v>
      </c>
      <c r="E63" s="166">
        <f t="shared" si="7"/>
        <v>26</v>
      </c>
      <c r="F63" s="166">
        <f t="shared" si="7"/>
        <v>15412</v>
      </c>
      <c r="G63" s="166">
        <f t="shared" si="7"/>
        <v>1739</v>
      </c>
      <c r="H63" s="166">
        <f t="shared" si="7"/>
        <v>2268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>
      <pane ySplit="10" topLeftCell="A11" activePane="bottomLeft" state="frozen"/>
      <selection activeCell="K45" sqref="K45"/>
      <selection pane="bottomLeft" activeCell="K45" sqref="K45"/>
    </sheetView>
  </sheetViews>
  <sheetFormatPr baseColWidth="10" defaultColWidth="10.85546875" defaultRowHeight="12.75" x14ac:dyDescent="0.2"/>
  <cols>
    <col min="1" max="1" width="5.5703125" style="227" customWidth="1"/>
    <col min="2" max="2" width="28.42578125" style="227" customWidth="1"/>
    <col min="3" max="3" width="14.42578125" style="227" customWidth="1"/>
    <col min="4" max="4" width="12.85546875" style="227" customWidth="1"/>
    <col min="5" max="5" width="13.42578125" style="227" customWidth="1"/>
    <col min="6" max="8" width="12.85546875" style="227" customWidth="1"/>
    <col min="9" max="16384" width="10.85546875" style="227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44986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29"/>
      <c r="B8" s="229"/>
      <c r="C8" s="229"/>
      <c r="D8" s="229"/>
      <c r="E8" s="229"/>
      <c r="F8" s="229"/>
      <c r="G8" s="229"/>
      <c r="H8" s="229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3208</v>
      </c>
      <c r="D11" s="213">
        <v>3208</v>
      </c>
      <c r="E11" s="214">
        <v>0</v>
      </c>
      <c r="F11" s="215">
        <v>4432</v>
      </c>
      <c r="G11" s="186">
        <f>D11/F11</f>
        <v>0.723826714801444</v>
      </c>
      <c r="H11" s="61">
        <f t="shared" ref="H11:H23" si="0">IF(D11&gt;F11,"0",F11-D11)</f>
        <v>1224</v>
      </c>
    </row>
    <row r="12" spans="1:9" x14ac:dyDescent="0.2">
      <c r="A12" s="69">
        <v>115</v>
      </c>
      <c r="B12" s="81" t="s">
        <v>7</v>
      </c>
      <c r="C12" s="84">
        <v>1865</v>
      </c>
      <c r="D12" s="85">
        <v>1865</v>
      </c>
      <c r="E12" s="86">
        <v>0</v>
      </c>
      <c r="F12" s="87">
        <v>2648</v>
      </c>
      <c r="G12" s="187">
        <f t="shared" ref="G12:G25" si="1">D12/F12</f>
        <v>0.70430513595166166</v>
      </c>
      <c r="H12" s="88">
        <f t="shared" si="0"/>
        <v>783</v>
      </c>
    </row>
    <row r="13" spans="1:9" x14ac:dyDescent="0.2">
      <c r="A13" s="69">
        <v>116</v>
      </c>
      <c r="B13" s="81" t="s">
        <v>8</v>
      </c>
      <c r="C13" s="89">
        <v>2139</v>
      </c>
      <c r="D13" s="90">
        <v>2095</v>
      </c>
      <c r="E13" s="91">
        <v>44</v>
      </c>
      <c r="F13" s="92">
        <v>2773</v>
      </c>
      <c r="G13" s="188">
        <f t="shared" si="1"/>
        <v>0.7554994590695997</v>
      </c>
      <c r="H13" s="88">
        <f t="shared" si="0"/>
        <v>678</v>
      </c>
    </row>
    <row r="14" spans="1:9" x14ac:dyDescent="0.2">
      <c r="A14" s="69">
        <v>117</v>
      </c>
      <c r="B14" s="81" t="s">
        <v>9</v>
      </c>
      <c r="C14" s="84">
        <v>2081</v>
      </c>
      <c r="D14" s="85">
        <v>2067</v>
      </c>
      <c r="E14" s="86">
        <v>14</v>
      </c>
      <c r="F14" s="87">
        <v>3072</v>
      </c>
      <c r="G14" s="187">
        <f t="shared" si="1"/>
        <v>0.6728515625</v>
      </c>
      <c r="H14" s="88">
        <f t="shared" si="0"/>
        <v>1005</v>
      </c>
    </row>
    <row r="15" spans="1:9" x14ac:dyDescent="0.2">
      <c r="A15" s="69">
        <v>118</v>
      </c>
      <c r="B15" s="81" t="s">
        <v>10</v>
      </c>
      <c r="C15" s="93">
        <v>2077</v>
      </c>
      <c r="D15" s="94">
        <v>2077</v>
      </c>
      <c r="E15" s="95">
        <v>0</v>
      </c>
      <c r="F15" s="96">
        <v>2755</v>
      </c>
      <c r="G15" s="189">
        <f t="shared" si="1"/>
        <v>0.75390199637023592</v>
      </c>
      <c r="H15" s="88">
        <f t="shared" si="0"/>
        <v>678</v>
      </c>
    </row>
    <row r="16" spans="1:9" x14ac:dyDescent="0.2">
      <c r="A16" s="69">
        <v>119</v>
      </c>
      <c r="B16" s="81" t="s">
        <v>11</v>
      </c>
      <c r="C16" s="93">
        <v>1660</v>
      </c>
      <c r="D16" s="94">
        <v>1660</v>
      </c>
      <c r="E16" s="95">
        <v>0</v>
      </c>
      <c r="F16" s="96">
        <v>1988</v>
      </c>
      <c r="G16" s="189">
        <f t="shared" si="1"/>
        <v>0.83501006036217307</v>
      </c>
      <c r="H16" s="88">
        <f t="shared" si="0"/>
        <v>328</v>
      </c>
    </row>
    <row r="17" spans="1:13" x14ac:dyDescent="0.2">
      <c r="A17" s="69">
        <v>121</v>
      </c>
      <c r="B17" s="81" t="s">
        <v>99</v>
      </c>
      <c r="C17" s="93">
        <v>1411</v>
      </c>
      <c r="D17" s="94">
        <v>1411</v>
      </c>
      <c r="E17" s="95">
        <v>0</v>
      </c>
      <c r="F17" s="96">
        <v>1489</v>
      </c>
      <c r="G17" s="189">
        <f t="shared" si="1"/>
        <v>0.94761584956346545</v>
      </c>
      <c r="H17" s="88">
        <f t="shared" si="0"/>
        <v>78</v>
      </c>
    </row>
    <row r="18" spans="1:13" x14ac:dyDescent="0.2">
      <c r="A18" s="69">
        <v>125</v>
      </c>
      <c r="B18" s="81" t="s">
        <v>13</v>
      </c>
      <c r="C18" s="97">
        <v>1518</v>
      </c>
      <c r="D18" s="98">
        <v>1518</v>
      </c>
      <c r="E18" s="91">
        <v>0</v>
      </c>
      <c r="F18" s="99">
        <v>1651</v>
      </c>
      <c r="G18" s="190">
        <f t="shared" si="1"/>
        <v>0.91944276196244701</v>
      </c>
      <c r="H18" s="88">
        <f t="shared" si="0"/>
        <v>133</v>
      </c>
    </row>
    <row r="19" spans="1:13" x14ac:dyDescent="0.2">
      <c r="A19" s="69">
        <v>126</v>
      </c>
      <c r="B19" s="81" t="s">
        <v>14</v>
      </c>
      <c r="C19" s="93">
        <v>594</v>
      </c>
      <c r="D19" s="94">
        <v>594</v>
      </c>
      <c r="E19" s="95">
        <v>0</v>
      </c>
      <c r="F19" s="96">
        <v>729</v>
      </c>
      <c r="G19" s="189">
        <f t="shared" si="1"/>
        <v>0.81481481481481477</v>
      </c>
      <c r="H19" s="88">
        <f t="shared" si="0"/>
        <v>135</v>
      </c>
    </row>
    <row r="20" spans="1:13" x14ac:dyDescent="0.2">
      <c r="A20" s="69">
        <v>127</v>
      </c>
      <c r="B20" s="81" t="s">
        <v>15</v>
      </c>
      <c r="C20" s="93">
        <v>1131</v>
      </c>
      <c r="D20" s="94">
        <v>1131</v>
      </c>
      <c r="E20" s="95">
        <v>0</v>
      </c>
      <c r="F20" s="96">
        <v>1376</v>
      </c>
      <c r="G20" s="189">
        <f t="shared" si="1"/>
        <v>0.82194767441860461</v>
      </c>
      <c r="H20" s="88">
        <f t="shared" si="0"/>
        <v>245</v>
      </c>
    </row>
    <row r="21" spans="1:13" x14ac:dyDescent="0.2">
      <c r="A21" s="69">
        <v>128</v>
      </c>
      <c r="B21" s="81" t="s">
        <v>16</v>
      </c>
      <c r="C21" s="100">
        <v>699</v>
      </c>
      <c r="D21" s="94">
        <v>690</v>
      </c>
      <c r="E21" s="95">
        <v>9</v>
      </c>
      <c r="F21" s="96">
        <v>782</v>
      </c>
      <c r="G21" s="189">
        <f t="shared" si="1"/>
        <v>0.88235294117647056</v>
      </c>
      <c r="H21" s="88">
        <f t="shared" si="0"/>
        <v>92</v>
      </c>
    </row>
    <row r="22" spans="1:13" x14ac:dyDescent="0.2">
      <c r="A22" s="69">
        <v>135</v>
      </c>
      <c r="B22" s="81" t="s">
        <v>17</v>
      </c>
      <c r="C22" s="84">
        <v>578</v>
      </c>
      <c r="D22" s="85">
        <v>578</v>
      </c>
      <c r="E22" s="86">
        <v>0</v>
      </c>
      <c r="F22" s="87">
        <v>950</v>
      </c>
      <c r="G22" s="187">
        <f t="shared" si="1"/>
        <v>0.60842105263157897</v>
      </c>
      <c r="H22" s="88">
        <f t="shared" si="0"/>
        <v>372</v>
      </c>
    </row>
    <row r="23" spans="1:13" ht="13.5" thickBot="1" x14ac:dyDescent="0.25">
      <c r="A23" s="69">
        <v>136</v>
      </c>
      <c r="B23" s="81" t="s">
        <v>18</v>
      </c>
      <c r="C23" s="101">
        <v>686</v>
      </c>
      <c r="D23" s="102">
        <v>686</v>
      </c>
      <c r="E23" s="103">
        <v>0</v>
      </c>
      <c r="F23" s="104">
        <v>1100</v>
      </c>
      <c r="G23" s="191">
        <f t="shared" si="1"/>
        <v>0.62363636363636366</v>
      </c>
      <c r="H23" s="105">
        <f t="shared" si="0"/>
        <v>414</v>
      </c>
    </row>
    <row r="24" spans="1:13" ht="13.5" thickBot="1" x14ac:dyDescent="0.25">
      <c r="A24" s="106"/>
      <c r="B24" s="107" t="s">
        <v>58</v>
      </c>
      <c r="C24" s="108">
        <f>SUM(C11:C23)</f>
        <v>19647</v>
      </c>
      <c r="D24" s="109">
        <f>SUM(D11:D23)</f>
        <v>19580</v>
      </c>
      <c r="E24" s="110">
        <f>SUM(E11:E23)</f>
        <v>67</v>
      </c>
      <c r="F24" s="111">
        <f>SUM(F11:F23)</f>
        <v>25745</v>
      </c>
      <c r="G24" s="192">
        <f t="shared" si="1"/>
        <v>0.76053602641289575</v>
      </c>
      <c r="H24" s="112">
        <f>SUM(H11:H23)</f>
        <v>6165</v>
      </c>
    </row>
    <row r="25" spans="1:13" x14ac:dyDescent="0.2">
      <c r="A25" s="69">
        <v>211</v>
      </c>
      <c r="B25" s="81" t="s">
        <v>91</v>
      </c>
      <c r="C25" s="212">
        <v>540</v>
      </c>
      <c r="D25" s="213">
        <v>540</v>
      </c>
      <c r="E25" s="214">
        <v>0</v>
      </c>
      <c r="F25" s="215">
        <v>610</v>
      </c>
      <c r="G25" s="186">
        <f t="shared" si="1"/>
        <v>0.88524590163934425</v>
      </c>
      <c r="H25" s="61">
        <f t="shared" ref="H25:H36" si="2">IF(D25&gt;F25,"0",F25-D25)</f>
        <v>70</v>
      </c>
      <c r="I25" s="230"/>
      <c r="J25" s="230"/>
      <c r="K25" s="230"/>
      <c r="L25" s="230"/>
      <c r="M25" s="230"/>
    </row>
    <row r="26" spans="1:13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3" x14ac:dyDescent="0.2">
      <c r="A27" s="69">
        <v>215</v>
      </c>
      <c r="B27" s="81" t="s">
        <v>93</v>
      </c>
      <c r="C27" s="93">
        <v>1171</v>
      </c>
      <c r="D27" s="94">
        <v>1171</v>
      </c>
      <c r="E27" s="95">
        <v>0</v>
      </c>
      <c r="F27" s="96">
        <v>1302</v>
      </c>
      <c r="G27" s="189">
        <f t="shared" ref="G27:G59" si="3">D27/F27</f>
        <v>0.89938556067588327</v>
      </c>
      <c r="H27" s="88">
        <f t="shared" si="2"/>
        <v>131</v>
      </c>
      <c r="I27" s="2"/>
      <c r="J27" s="2"/>
      <c r="K27" s="230"/>
      <c r="L27" s="2"/>
      <c r="M27" s="230"/>
    </row>
    <row r="28" spans="1:13" x14ac:dyDescent="0.2">
      <c r="A28" s="69">
        <v>216</v>
      </c>
      <c r="B28" s="81" t="s">
        <v>22</v>
      </c>
      <c r="C28" s="113">
        <v>791</v>
      </c>
      <c r="D28" s="216">
        <v>791</v>
      </c>
      <c r="E28" s="218">
        <v>0</v>
      </c>
      <c r="F28" s="219">
        <v>1482</v>
      </c>
      <c r="G28" s="193">
        <f t="shared" si="3"/>
        <v>0.53373819163292846</v>
      </c>
      <c r="H28" s="88">
        <f t="shared" si="2"/>
        <v>691</v>
      </c>
      <c r="I28" s="2"/>
      <c r="J28" s="2"/>
      <c r="L28" s="2"/>
    </row>
    <row r="29" spans="1:13" x14ac:dyDescent="0.2">
      <c r="A29" s="69">
        <v>221</v>
      </c>
      <c r="B29" s="81" t="s">
        <v>94</v>
      </c>
      <c r="C29" s="113">
        <v>301</v>
      </c>
      <c r="D29" s="216">
        <v>301</v>
      </c>
      <c r="E29" s="218">
        <v>0</v>
      </c>
      <c r="F29" s="219">
        <v>456</v>
      </c>
      <c r="G29" s="193">
        <f t="shared" si="3"/>
        <v>0.66008771929824561</v>
      </c>
      <c r="H29" s="88">
        <f t="shared" si="2"/>
        <v>155</v>
      </c>
      <c r="I29" s="230"/>
      <c r="J29" s="230"/>
      <c r="K29" s="230"/>
      <c r="L29" s="230"/>
      <c r="M29" s="230"/>
    </row>
    <row r="30" spans="1:13" x14ac:dyDescent="0.2">
      <c r="A30" s="69">
        <v>222</v>
      </c>
      <c r="B30" s="81" t="s">
        <v>95</v>
      </c>
      <c r="C30" s="217">
        <v>1113</v>
      </c>
      <c r="D30" s="216">
        <v>746</v>
      </c>
      <c r="E30" s="218">
        <v>367</v>
      </c>
      <c r="F30" s="219">
        <v>785</v>
      </c>
      <c r="G30" s="193">
        <f t="shared" si="3"/>
        <v>0.95031847133757963</v>
      </c>
      <c r="H30" s="88">
        <f t="shared" si="2"/>
        <v>39</v>
      </c>
      <c r="I30" s="2"/>
      <c r="J30" s="230"/>
      <c r="K30" s="2"/>
      <c r="L30" s="230"/>
      <c r="M30" s="230"/>
    </row>
    <row r="31" spans="1:13" x14ac:dyDescent="0.2">
      <c r="A31" s="69">
        <v>225</v>
      </c>
      <c r="B31" s="81" t="s">
        <v>25</v>
      </c>
      <c r="C31" s="93">
        <v>1114</v>
      </c>
      <c r="D31" s="94">
        <v>725</v>
      </c>
      <c r="E31" s="95">
        <v>389</v>
      </c>
      <c r="F31" s="96">
        <v>943</v>
      </c>
      <c r="G31" s="189">
        <f t="shared" si="3"/>
        <v>0.7688229056203606</v>
      </c>
      <c r="H31" s="88">
        <f t="shared" si="2"/>
        <v>218</v>
      </c>
      <c r="I31" s="2"/>
      <c r="L31" s="2"/>
    </row>
    <row r="32" spans="1:13" x14ac:dyDescent="0.2">
      <c r="A32" s="69">
        <v>226</v>
      </c>
      <c r="B32" s="81" t="s">
        <v>26</v>
      </c>
      <c r="C32" s="93">
        <v>1878</v>
      </c>
      <c r="D32" s="94">
        <v>1806</v>
      </c>
      <c r="E32" s="95">
        <v>72</v>
      </c>
      <c r="F32" s="96">
        <v>2241</v>
      </c>
      <c r="G32" s="189">
        <f t="shared" si="3"/>
        <v>0.80589022757697459</v>
      </c>
      <c r="H32" s="225">
        <f t="shared" si="2"/>
        <v>435</v>
      </c>
      <c r="I32" s="226"/>
      <c r="J32" s="226"/>
      <c r="K32" s="226"/>
      <c r="L32" s="226"/>
      <c r="M32" s="231"/>
    </row>
    <row r="33" spans="1:13" x14ac:dyDescent="0.2">
      <c r="A33" s="69">
        <v>231</v>
      </c>
      <c r="B33" s="81" t="s">
        <v>96</v>
      </c>
      <c r="C33" s="123">
        <v>442</v>
      </c>
      <c r="D33" s="124">
        <v>442</v>
      </c>
      <c r="E33" s="125">
        <v>0</v>
      </c>
      <c r="F33" s="126">
        <v>1100</v>
      </c>
      <c r="G33" s="194">
        <f t="shared" si="3"/>
        <v>0.4018181818181818</v>
      </c>
      <c r="H33" s="88">
        <f t="shared" si="2"/>
        <v>658</v>
      </c>
      <c r="I33" s="230"/>
      <c r="J33" s="230"/>
      <c r="K33" s="230"/>
      <c r="L33" s="2"/>
      <c r="M33" s="230"/>
    </row>
    <row r="34" spans="1:13" x14ac:dyDescent="0.2">
      <c r="A34" s="69">
        <v>235</v>
      </c>
      <c r="B34" s="81" t="s">
        <v>28</v>
      </c>
      <c r="C34" s="93">
        <v>909</v>
      </c>
      <c r="D34" s="94">
        <v>909</v>
      </c>
      <c r="E34" s="95">
        <v>0</v>
      </c>
      <c r="F34" s="96">
        <v>980</v>
      </c>
      <c r="G34" s="189">
        <f t="shared" si="3"/>
        <v>0.92755102040816328</v>
      </c>
      <c r="H34" s="88">
        <f t="shared" si="2"/>
        <v>71</v>
      </c>
      <c r="I34" s="232"/>
      <c r="J34" s="75"/>
      <c r="K34" s="75"/>
      <c r="L34" s="75"/>
      <c r="M34" s="75"/>
    </row>
    <row r="35" spans="1:13" x14ac:dyDescent="0.2">
      <c r="A35" s="69">
        <v>236</v>
      </c>
      <c r="B35" s="81" t="s">
        <v>29</v>
      </c>
      <c r="C35" s="84">
        <v>852</v>
      </c>
      <c r="D35" s="85">
        <v>429</v>
      </c>
      <c r="E35" s="86">
        <v>423</v>
      </c>
      <c r="F35" s="87">
        <v>689</v>
      </c>
      <c r="G35" s="187">
        <f t="shared" si="3"/>
        <v>0.62264150943396224</v>
      </c>
      <c r="H35" s="88">
        <f t="shared" si="2"/>
        <v>260</v>
      </c>
      <c r="I35" s="230"/>
      <c r="J35" s="230"/>
      <c r="K35" s="230"/>
      <c r="L35" s="230"/>
      <c r="M35" s="230"/>
    </row>
    <row r="36" spans="1:13" ht="13.5" thickBot="1" x14ac:dyDescent="0.25">
      <c r="A36" s="69">
        <v>237</v>
      </c>
      <c r="B36" s="81" t="s">
        <v>30</v>
      </c>
      <c r="C36" s="208">
        <v>766</v>
      </c>
      <c r="D36" s="209">
        <v>363</v>
      </c>
      <c r="E36" s="210">
        <v>403</v>
      </c>
      <c r="F36" s="211">
        <v>434</v>
      </c>
      <c r="G36" s="195">
        <f t="shared" si="3"/>
        <v>0.83640552995391704</v>
      </c>
      <c r="H36" s="105">
        <f t="shared" si="2"/>
        <v>71</v>
      </c>
    </row>
    <row r="37" spans="1:13" ht="13.5" thickBot="1" x14ac:dyDescent="0.25">
      <c r="A37" s="106"/>
      <c r="B37" s="131" t="s">
        <v>57</v>
      </c>
      <c r="C37" s="108">
        <f>SUM(C25:C36)</f>
        <v>9877</v>
      </c>
      <c r="D37" s="109">
        <f>SUM(D25:D36)</f>
        <v>8223</v>
      </c>
      <c r="E37" s="110">
        <f>SUM(E25:E36)</f>
        <v>1654</v>
      </c>
      <c r="F37" s="111">
        <f>SUM(F25:F36)</f>
        <v>11022</v>
      </c>
      <c r="G37" s="192">
        <f t="shared" si="3"/>
        <v>0.74605334784975508</v>
      </c>
      <c r="H37" s="112">
        <f>SUM(H25:H36)</f>
        <v>2799</v>
      </c>
    </row>
    <row r="38" spans="1:13" x14ac:dyDescent="0.2">
      <c r="A38" s="69">
        <v>311</v>
      </c>
      <c r="B38" s="81" t="s">
        <v>97</v>
      </c>
      <c r="C38" s="212">
        <v>73</v>
      </c>
      <c r="D38" s="213">
        <v>57</v>
      </c>
      <c r="E38" s="214">
        <v>16</v>
      </c>
      <c r="F38" s="215">
        <v>64</v>
      </c>
      <c r="G38" s="186">
        <f t="shared" si="3"/>
        <v>0.890625</v>
      </c>
      <c r="H38" s="61">
        <f t="shared" ref="H38:H47" si="4">IF(D38&gt;F38,"0",F38-D38)</f>
        <v>7</v>
      </c>
      <c r="I38" s="174"/>
      <c r="J38" s="174"/>
      <c r="K38" s="174"/>
      <c r="L38" s="174"/>
      <c r="M38" s="174"/>
    </row>
    <row r="39" spans="1:13" x14ac:dyDescent="0.2">
      <c r="A39" s="69">
        <v>315</v>
      </c>
      <c r="B39" s="81" t="s">
        <v>32</v>
      </c>
      <c r="C39" s="93">
        <v>1179</v>
      </c>
      <c r="D39" s="94">
        <v>1179</v>
      </c>
      <c r="E39" s="95">
        <v>0</v>
      </c>
      <c r="F39" s="96">
        <v>1457</v>
      </c>
      <c r="G39" s="189">
        <f t="shared" si="3"/>
        <v>0.80919698009608787</v>
      </c>
      <c r="H39" s="88">
        <f t="shared" si="4"/>
        <v>278</v>
      </c>
      <c r="I39" s="174"/>
      <c r="J39" s="174"/>
      <c r="K39" s="174"/>
      <c r="L39" s="174"/>
      <c r="M39" s="174"/>
    </row>
    <row r="40" spans="1:13" x14ac:dyDescent="0.2">
      <c r="A40" s="69">
        <v>316</v>
      </c>
      <c r="B40" s="81" t="s">
        <v>33</v>
      </c>
      <c r="C40" s="113">
        <v>859</v>
      </c>
      <c r="D40" s="216">
        <v>859</v>
      </c>
      <c r="E40" s="218">
        <v>0</v>
      </c>
      <c r="F40" s="219">
        <v>932</v>
      </c>
      <c r="G40" s="193">
        <f t="shared" si="3"/>
        <v>0.9216738197424893</v>
      </c>
      <c r="H40" s="88">
        <f t="shared" si="4"/>
        <v>73</v>
      </c>
      <c r="I40" s="174"/>
      <c r="J40" s="174"/>
      <c r="K40" s="174"/>
      <c r="L40" s="174"/>
      <c r="M40" s="174"/>
    </row>
    <row r="41" spans="1:13" x14ac:dyDescent="0.2">
      <c r="A41" s="69">
        <v>317</v>
      </c>
      <c r="B41" s="81" t="s">
        <v>34</v>
      </c>
      <c r="C41" s="93">
        <v>1765</v>
      </c>
      <c r="D41" s="94">
        <v>1725</v>
      </c>
      <c r="E41" s="95">
        <v>40</v>
      </c>
      <c r="F41" s="96">
        <v>2664</v>
      </c>
      <c r="G41" s="189">
        <f t="shared" si="3"/>
        <v>0.64752252252252251</v>
      </c>
      <c r="H41" s="88">
        <f t="shared" si="4"/>
        <v>939</v>
      </c>
      <c r="I41" s="174"/>
      <c r="J41" s="174"/>
      <c r="K41" s="174"/>
      <c r="L41" s="174"/>
      <c r="M41" s="174"/>
    </row>
    <row r="42" spans="1:13" x14ac:dyDescent="0.2">
      <c r="A42" s="69">
        <v>325</v>
      </c>
      <c r="B42" s="81" t="s">
        <v>35</v>
      </c>
      <c r="C42" s="93">
        <v>1106</v>
      </c>
      <c r="D42" s="94">
        <v>1106</v>
      </c>
      <c r="E42" s="95">
        <v>0</v>
      </c>
      <c r="F42" s="96">
        <v>1186</v>
      </c>
      <c r="G42" s="189">
        <f t="shared" si="3"/>
        <v>0.93254637436762222</v>
      </c>
      <c r="H42" s="88">
        <f t="shared" si="4"/>
        <v>80</v>
      </c>
      <c r="I42" s="174"/>
      <c r="J42" s="174"/>
      <c r="K42" s="174"/>
      <c r="L42" s="174"/>
      <c r="M42" s="174"/>
    </row>
    <row r="43" spans="1:13" x14ac:dyDescent="0.2">
      <c r="A43" s="69">
        <v>326</v>
      </c>
      <c r="B43" s="81" t="s">
        <v>36</v>
      </c>
      <c r="C43" s="93">
        <v>888</v>
      </c>
      <c r="D43" s="94">
        <v>869</v>
      </c>
      <c r="E43" s="95">
        <v>19</v>
      </c>
      <c r="F43" s="96">
        <v>1213</v>
      </c>
      <c r="G43" s="189">
        <f t="shared" si="3"/>
        <v>0.71640560593569658</v>
      </c>
      <c r="H43" s="88">
        <f t="shared" si="4"/>
        <v>344</v>
      </c>
      <c r="I43" s="174"/>
      <c r="J43" s="174"/>
      <c r="K43" s="174"/>
      <c r="L43" s="174"/>
      <c r="M43" s="174"/>
    </row>
    <row r="44" spans="1:13" x14ac:dyDescent="0.2">
      <c r="A44" s="69">
        <v>327</v>
      </c>
      <c r="B44" s="81" t="s">
        <v>37</v>
      </c>
      <c r="C44" s="93">
        <v>576</v>
      </c>
      <c r="D44" s="94">
        <v>576</v>
      </c>
      <c r="E44" s="95">
        <v>0</v>
      </c>
      <c r="F44" s="96">
        <v>797</v>
      </c>
      <c r="G44" s="189">
        <f t="shared" si="3"/>
        <v>0.7227101631116688</v>
      </c>
      <c r="H44" s="88">
        <f t="shared" si="4"/>
        <v>221</v>
      </c>
      <c r="I44" s="174"/>
      <c r="J44" s="174"/>
      <c r="K44" s="174"/>
      <c r="L44" s="174"/>
      <c r="M44" s="174"/>
    </row>
    <row r="45" spans="1:13" x14ac:dyDescent="0.2">
      <c r="A45" s="69">
        <v>335</v>
      </c>
      <c r="B45" s="81" t="s">
        <v>38</v>
      </c>
      <c r="C45" s="132">
        <v>1676</v>
      </c>
      <c r="D45" s="133">
        <v>1676</v>
      </c>
      <c r="E45" s="134">
        <v>0</v>
      </c>
      <c r="F45" s="135">
        <v>2119</v>
      </c>
      <c r="G45" s="196">
        <f t="shared" si="3"/>
        <v>0.79093912222746576</v>
      </c>
      <c r="H45" s="136">
        <f t="shared" si="4"/>
        <v>443</v>
      </c>
      <c r="I45" s="174"/>
      <c r="J45" s="174"/>
      <c r="K45" s="174"/>
      <c r="L45" s="174"/>
      <c r="M45" s="174"/>
    </row>
    <row r="46" spans="1:13" x14ac:dyDescent="0.2">
      <c r="A46" s="69">
        <v>336</v>
      </c>
      <c r="B46" s="81" t="s">
        <v>39</v>
      </c>
      <c r="C46" s="93">
        <v>1216</v>
      </c>
      <c r="D46" s="94">
        <v>1216</v>
      </c>
      <c r="E46" s="95">
        <v>0</v>
      </c>
      <c r="F46" s="96">
        <v>1610</v>
      </c>
      <c r="G46" s="189">
        <f t="shared" si="3"/>
        <v>0.75527950310559011</v>
      </c>
      <c r="H46" s="88">
        <f t="shared" si="4"/>
        <v>394</v>
      </c>
      <c r="I46" s="174"/>
      <c r="J46" s="174"/>
      <c r="K46" s="174"/>
      <c r="L46" s="174"/>
      <c r="M46" s="174"/>
    </row>
    <row r="47" spans="1:13" ht="13.5" thickBot="1" x14ac:dyDescent="0.25">
      <c r="A47" s="69">
        <v>337</v>
      </c>
      <c r="B47" s="81" t="s">
        <v>40</v>
      </c>
      <c r="C47" s="208">
        <v>613</v>
      </c>
      <c r="D47" s="209">
        <v>613</v>
      </c>
      <c r="E47" s="210">
        <v>0</v>
      </c>
      <c r="F47" s="211">
        <v>749</v>
      </c>
      <c r="G47" s="195">
        <f t="shared" si="3"/>
        <v>0.81842456608811753</v>
      </c>
      <c r="H47" s="105">
        <f t="shared" si="4"/>
        <v>136</v>
      </c>
      <c r="I47" s="174"/>
      <c r="J47" s="174"/>
      <c r="K47" s="174"/>
      <c r="L47" s="174"/>
      <c r="M47" s="174"/>
    </row>
    <row r="48" spans="1:13" ht="13.5" thickBot="1" x14ac:dyDescent="0.25">
      <c r="A48" s="106"/>
      <c r="B48" s="131" t="s">
        <v>56</v>
      </c>
      <c r="C48" s="108">
        <f>SUM(C38:C47)</f>
        <v>9951</v>
      </c>
      <c r="D48" s="109">
        <f>SUM(D38:D47)</f>
        <v>9876</v>
      </c>
      <c r="E48" s="110">
        <f>SUM(E38:E47)</f>
        <v>75</v>
      </c>
      <c r="F48" s="111">
        <f>SUM(F38:F47)</f>
        <v>12791</v>
      </c>
      <c r="G48" s="192">
        <f t="shared" si="3"/>
        <v>0.77210538659995309</v>
      </c>
      <c r="H48" s="112">
        <f>SUM(H38:H47)</f>
        <v>2915</v>
      </c>
    </row>
    <row r="49" spans="1:8" x14ac:dyDescent="0.2">
      <c r="A49" s="69">
        <v>415</v>
      </c>
      <c r="B49" s="81" t="s">
        <v>41</v>
      </c>
      <c r="C49" s="212">
        <v>1385</v>
      </c>
      <c r="D49" s="213">
        <v>1385</v>
      </c>
      <c r="E49" s="214">
        <v>0</v>
      </c>
      <c r="F49" s="215">
        <v>1729</v>
      </c>
      <c r="G49" s="186">
        <f t="shared" si="3"/>
        <v>0.80104106419895893</v>
      </c>
      <c r="H49" s="61">
        <f t="shared" ref="H49:H57" si="5">IF(D49&gt;F49,"0",F49-D49)</f>
        <v>344</v>
      </c>
    </row>
    <row r="50" spans="1:8" x14ac:dyDescent="0.2">
      <c r="A50" s="69">
        <v>416</v>
      </c>
      <c r="B50" s="81" t="s">
        <v>42</v>
      </c>
      <c r="C50" s="113">
        <v>888</v>
      </c>
      <c r="D50" s="216">
        <v>867</v>
      </c>
      <c r="E50" s="218">
        <v>21</v>
      </c>
      <c r="F50" s="219">
        <v>1346</v>
      </c>
      <c r="G50" s="193">
        <f t="shared" si="3"/>
        <v>0.64413075780089157</v>
      </c>
      <c r="H50" s="88">
        <f t="shared" si="5"/>
        <v>479</v>
      </c>
    </row>
    <row r="51" spans="1:8" x14ac:dyDescent="0.2">
      <c r="A51" s="69">
        <v>417</v>
      </c>
      <c r="B51" s="81" t="s">
        <v>43</v>
      </c>
      <c r="C51" s="113">
        <v>599</v>
      </c>
      <c r="D51" s="216">
        <v>599</v>
      </c>
      <c r="E51" s="218">
        <v>0</v>
      </c>
      <c r="F51" s="219">
        <v>829</v>
      </c>
      <c r="G51" s="193">
        <f t="shared" si="3"/>
        <v>0.72255729794933654</v>
      </c>
      <c r="H51" s="88">
        <f t="shared" si="5"/>
        <v>230</v>
      </c>
    </row>
    <row r="52" spans="1:8" x14ac:dyDescent="0.2">
      <c r="A52" s="69">
        <v>421</v>
      </c>
      <c r="B52" s="81" t="s">
        <v>98</v>
      </c>
      <c r="C52" s="93">
        <v>785</v>
      </c>
      <c r="D52" s="94">
        <v>785</v>
      </c>
      <c r="E52" s="95">
        <v>0</v>
      </c>
      <c r="F52" s="96">
        <v>970</v>
      </c>
      <c r="G52" s="189">
        <f t="shared" si="3"/>
        <v>0.80927835051546393</v>
      </c>
      <c r="H52" s="88">
        <f t="shared" si="5"/>
        <v>185</v>
      </c>
    </row>
    <row r="53" spans="1:8" x14ac:dyDescent="0.2">
      <c r="A53" s="69">
        <v>425</v>
      </c>
      <c r="B53" s="81" t="s">
        <v>45</v>
      </c>
      <c r="C53" s="93">
        <v>1269</v>
      </c>
      <c r="D53" s="94">
        <v>1269</v>
      </c>
      <c r="E53" s="95">
        <v>0</v>
      </c>
      <c r="F53" s="96">
        <v>1884</v>
      </c>
      <c r="G53" s="189">
        <f t="shared" si="3"/>
        <v>0.67356687898089174</v>
      </c>
      <c r="H53" s="88">
        <f t="shared" si="5"/>
        <v>615</v>
      </c>
    </row>
    <row r="54" spans="1:8" x14ac:dyDescent="0.2">
      <c r="A54" s="69">
        <v>594</v>
      </c>
      <c r="B54" s="81" t="s">
        <v>46</v>
      </c>
      <c r="C54" s="113">
        <v>1595</v>
      </c>
      <c r="D54" s="216">
        <v>1595</v>
      </c>
      <c r="E54" s="218">
        <v>0</v>
      </c>
      <c r="F54" s="219">
        <v>1937</v>
      </c>
      <c r="G54" s="193">
        <f t="shared" si="3"/>
        <v>0.82343830665978313</v>
      </c>
      <c r="H54" s="88">
        <f t="shared" si="5"/>
        <v>342</v>
      </c>
    </row>
    <row r="55" spans="1:8" x14ac:dyDescent="0.2">
      <c r="A55" s="69">
        <v>435</v>
      </c>
      <c r="B55" s="81" t="s">
        <v>47</v>
      </c>
      <c r="C55" s="137">
        <v>1135</v>
      </c>
      <c r="D55" s="90">
        <v>1131</v>
      </c>
      <c r="E55" s="91">
        <v>4</v>
      </c>
      <c r="F55" s="138">
        <v>1576</v>
      </c>
      <c r="G55" s="190">
        <f t="shared" si="3"/>
        <v>0.71763959390862941</v>
      </c>
      <c r="H55" s="88">
        <f t="shared" si="5"/>
        <v>445</v>
      </c>
    </row>
    <row r="56" spans="1:8" x14ac:dyDescent="0.2">
      <c r="A56" s="69">
        <v>436</v>
      </c>
      <c r="B56" s="81" t="s">
        <v>48</v>
      </c>
      <c r="C56" s="93">
        <v>1449</v>
      </c>
      <c r="D56" s="94">
        <v>1449</v>
      </c>
      <c r="E56" s="95">
        <v>0</v>
      </c>
      <c r="F56" s="96">
        <v>2096</v>
      </c>
      <c r="G56" s="189">
        <f t="shared" si="3"/>
        <v>0.69131679389312972</v>
      </c>
      <c r="H56" s="88">
        <f t="shared" si="5"/>
        <v>647</v>
      </c>
    </row>
    <row r="57" spans="1:8" ht="13.5" thickBot="1" x14ac:dyDescent="0.25">
      <c r="A57" s="69">
        <v>437</v>
      </c>
      <c r="B57" s="81" t="s">
        <v>49</v>
      </c>
      <c r="C57" s="208">
        <v>279</v>
      </c>
      <c r="D57" s="209">
        <v>279</v>
      </c>
      <c r="E57" s="210">
        <v>0</v>
      </c>
      <c r="F57" s="211">
        <v>591</v>
      </c>
      <c r="G57" s="195">
        <f t="shared" si="3"/>
        <v>0.4720812182741117</v>
      </c>
      <c r="H57" s="105">
        <f t="shared" si="5"/>
        <v>312</v>
      </c>
    </row>
    <row r="58" spans="1:8" ht="13.5" thickBot="1" x14ac:dyDescent="0.25">
      <c r="A58" s="139"/>
      <c r="B58" s="140" t="s">
        <v>55</v>
      </c>
      <c r="C58" s="108">
        <f>SUM(C49:C57)</f>
        <v>9384</v>
      </c>
      <c r="D58" s="109">
        <f t="shared" ref="D58:H58" si="6">SUM(D49:D57)</f>
        <v>9359</v>
      </c>
      <c r="E58" s="110">
        <f t="shared" si="6"/>
        <v>25</v>
      </c>
      <c r="F58" s="111">
        <f t="shared" si="6"/>
        <v>12958</v>
      </c>
      <c r="G58" s="192">
        <f t="shared" si="3"/>
        <v>0.72225652106806604</v>
      </c>
      <c r="H58" s="112">
        <f t="shared" si="6"/>
        <v>3599</v>
      </c>
    </row>
    <row r="59" spans="1:8" ht="13.5" thickBot="1" x14ac:dyDescent="0.25">
      <c r="A59" s="139"/>
      <c r="B59" s="140" t="s">
        <v>116</v>
      </c>
      <c r="C59" s="108">
        <f>SUM(C58,C48,C37,C24)</f>
        <v>48859</v>
      </c>
      <c r="D59" s="109">
        <f t="shared" ref="D59:H59" si="7">SUM(D58,D48,D37,D24)</f>
        <v>47038</v>
      </c>
      <c r="E59" s="110">
        <f t="shared" si="7"/>
        <v>1821</v>
      </c>
      <c r="F59" s="111">
        <f t="shared" si="7"/>
        <v>62516</v>
      </c>
      <c r="G59" s="192">
        <f t="shared" si="3"/>
        <v>0.75241538166229449</v>
      </c>
      <c r="H59" s="112">
        <f t="shared" si="7"/>
        <v>15478</v>
      </c>
    </row>
    <row r="61" spans="1:8" x14ac:dyDescent="0.2">
      <c r="A61" s="75"/>
      <c r="B61" s="75"/>
      <c r="C61" s="75"/>
      <c r="D61" s="75"/>
    </row>
    <row r="62" spans="1:8" x14ac:dyDescent="0.2">
      <c r="A62" s="75"/>
      <c r="B62" s="75"/>
      <c r="C62" s="75"/>
      <c r="D62" s="75"/>
    </row>
    <row r="63" spans="1:8" x14ac:dyDescent="0.2">
      <c r="A63" s="75"/>
      <c r="B63" s="75"/>
      <c r="C63" s="75"/>
      <c r="D63" s="75"/>
    </row>
    <row r="64" spans="1:8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82" zoomScaleNormal="82" workbookViewId="0">
      <pane ySplit="12" topLeftCell="A13" activePane="bottomLeft" state="frozen"/>
      <selection activeCell="K45" sqref="K45"/>
      <selection pane="bottomLeft" activeCell="K45" sqref="K45"/>
    </sheetView>
  </sheetViews>
  <sheetFormatPr baseColWidth="10" defaultColWidth="10.85546875" defaultRowHeight="12.75" x14ac:dyDescent="0.2"/>
  <cols>
    <col min="1" max="1" width="5.5703125" style="227" customWidth="1"/>
    <col min="2" max="2" width="28.42578125" style="227" customWidth="1"/>
    <col min="3" max="3" width="11.85546875" style="227" customWidth="1"/>
    <col min="4" max="4" width="10.85546875" style="227" customWidth="1"/>
    <col min="5" max="6" width="11.42578125" style="227" customWidth="1"/>
    <col min="7" max="7" width="12" style="227" customWidth="1"/>
    <col min="8" max="8" width="12.85546875" style="227" customWidth="1"/>
    <col min="9" max="16384" width="10.85546875" style="227"/>
  </cols>
  <sheetData>
    <row r="1" spans="1:8" ht="6.75" customHeight="1" x14ac:dyDescent="0.2"/>
    <row r="2" spans="1:8" x14ac:dyDescent="0.2">
      <c r="A2" s="70" t="s">
        <v>103</v>
      </c>
    </row>
    <row r="3" spans="1:8" x14ac:dyDescent="0.2">
      <c r="A3" s="71" t="s">
        <v>104</v>
      </c>
      <c r="G3" s="22"/>
    </row>
    <row r="4" spans="1:8" x14ac:dyDescent="0.2">
      <c r="A4" s="71" t="s">
        <v>107</v>
      </c>
      <c r="G4" s="1"/>
    </row>
    <row r="5" spans="1:8" x14ac:dyDescent="0.2">
      <c r="H5" s="22"/>
    </row>
    <row r="6" spans="1:8" ht="15.75" x14ac:dyDescent="0.25">
      <c r="A6" s="262" t="s">
        <v>115</v>
      </c>
      <c r="B6" s="262"/>
      <c r="C6" s="262"/>
      <c r="D6" s="262"/>
      <c r="E6" s="262"/>
      <c r="F6" s="262"/>
      <c r="G6" s="262"/>
      <c r="H6" s="262"/>
    </row>
    <row r="7" spans="1:8" ht="15.75" x14ac:dyDescent="0.25">
      <c r="A7" s="263">
        <v>44986</v>
      </c>
      <c r="B7" s="263"/>
      <c r="C7" s="263"/>
      <c r="D7" s="263"/>
      <c r="E7" s="263"/>
      <c r="F7" s="263"/>
      <c r="G7" s="263"/>
      <c r="H7" s="263"/>
    </row>
    <row r="8" spans="1:8" ht="15.75" thickBo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280" t="s">
        <v>110</v>
      </c>
      <c r="B9" s="281"/>
      <c r="C9" s="266" t="s">
        <v>63</v>
      </c>
      <c r="D9" s="268" t="s">
        <v>54</v>
      </c>
      <c r="E9" s="269"/>
      <c r="F9" s="269"/>
      <c r="G9" s="269"/>
      <c r="H9" s="270"/>
    </row>
    <row r="10" spans="1:8" ht="12.75" customHeight="1" x14ac:dyDescent="0.2">
      <c r="A10" s="282"/>
      <c r="B10" s="283"/>
      <c r="C10" s="267"/>
      <c r="D10" s="286" t="s">
        <v>106</v>
      </c>
      <c r="E10" s="286" t="s">
        <v>117</v>
      </c>
      <c r="F10" s="141" t="s">
        <v>87</v>
      </c>
      <c r="G10" s="286" t="s">
        <v>112</v>
      </c>
      <c r="H10" s="289" t="s">
        <v>113</v>
      </c>
    </row>
    <row r="11" spans="1:8" x14ac:dyDescent="0.2">
      <c r="A11" s="282"/>
      <c r="B11" s="283"/>
      <c r="C11" s="267"/>
      <c r="D11" s="287"/>
      <c r="E11" s="287"/>
      <c r="F11" s="141" t="s">
        <v>82</v>
      </c>
      <c r="G11" s="287"/>
      <c r="H11" s="290"/>
    </row>
    <row r="12" spans="1:8" ht="23.25" thickBot="1" x14ac:dyDescent="0.25">
      <c r="A12" s="284"/>
      <c r="B12" s="285"/>
      <c r="C12" s="277"/>
      <c r="D12" s="288"/>
      <c r="E12" s="288"/>
      <c r="F12" s="165" t="s">
        <v>114</v>
      </c>
      <c r="G12" s="288"/>
      <c r="H12" s="291"/>
    </row>
    <row r="13" spans="1:8" x14ac:dyDescent="0.2">
      <c r="A13" s="45">
        <v>111</v>
      </c>
      <c r="B13" s="67" t="s">
        <v>90</v>
      </c>
      <c r="C13" s="200">
        <v>3208</v>
      </c>
      <c r="D13" s="201">
        <v>2045</v>
      </c>
      <c r="E13" s="201">
        <v>0</v>
      </c>
      <c r="F13" s="201">
        <v>1042</v>
      </c>
      <c r="G13" s="201">
        <v>8</v>
      </c>
      <c r="H13" s="65">
        <f t="shared" ref="H13:H25" si="0">C13-D13-E13-F13-G13</f>
        <v>113</v>
      </c>
    </row>
    <row r="14" spans="1:8" x14ac:dyDescent="0.2">
      <c r="A14" s="45">
        <v>115</v>
      </c>
      <c r="B14" s="67" t="s">
        <v>7</v>
      </c>
      <c r="C14" s="137">
        <v>1865</v>
      </c>
      <c r="D14" s="202">
        <v>1439</v>
      </c>
      <c r="E14" s="203">
        <v>0</v>
      </c>
      <c r="F14" s="202">
        <v>409</v>
      </c>
      <c r="G14" s="202">
        <v>0</v>
      </c>
      <c r="H14" s="148">
        <f t="shared" si="0"/>
        <v>17</v>
      </c>
    </row>
    <row r="15" spans="1:8" x14ac:dyDescent="0.2">
      <c r="A15" s="45">
        <v>116</v>
      </c>
      <c r="B15" s="67" t="s">
        <v>8</v>
      </c>
      <c r="C15" s="137">
        <v>2139</v>
      </c>
      <c r="D15" s="90">
        <v>1704</v>
      </c>
      <c r="E15" s="90">
        <v>0</v>
      </c>
      <c r="F15" s="90">
        <v>284</v>
      </c>
      <c r="G15" s="90">
        <v>98</v>
      </c>
      <c r="H15" s="148">
        <f t="shared" si="0"/>
        <v>53</v>
      </c>
    </row>
    <row r="16" spans="1:8" x14ac:dyDescent="0.2">
      <c r="A16" s="45">
        <v>117</v>
      </c>
      <c r="B16" s="67" t="s">
        <v>9</v>
      </c>
      <c r="C16" s="137">
        <v>2081</v>
      </c>
      <c r="D16" s="202">
        <v>898</v>
      </c>
      <c r="E16" s="202">
        <v>0</v>
      </c>
      <c r="F16" s="202">
        <v>938</v>
      </c>
      <c r="G16" s="202">
        <v>135</v>
      </c>
      <c r="H16" s="148">
        <f t="shared" si="0"/>
        <v>110</v>
      </c>
    </row>
    <row r="17" spans="1:14" x14ac:dyDescent="0.2">
      <c r="A17" s="45">
        <v>118</v>
      </c>
      <c r="B17" s="67" t="s">
        <v>10</v>
      </c>
      <c r="C17" s="93">
        <v>2077</v>
      </c>
      <c r="D17" s="90">
        <v>1836</v>
      </c>
      <c r="E17" s="149">
        <v>0</v>
      </c>
      <c r="F17" s="204">
        <v>84</v>
      </c>
      <c r="G17" s="204">
        <v>53</v>
      </c>
      <c r="H17" s="147">
        <f t="shared" si="0"/>
        <v>104</v>
      </c>
    </row>
    <row r="18" spans="1:14" x14ac:dyDescent="0.2">
      <c r="A18" s="45">
        <v>119</v>
      </c>
      <c r="B18" s="67" t="s">
        <v>11</v>
      </c>
      <c r="C18" s="144">
        <v>1660</v>
      </c>
      <c r="D18" s="145">
        <v>1437</v>
      </c>
      <c r="E18" s="145">
        <v>0</v>
      </c>
      <c r="F18" s="145">
        <v>94</v>
      </c>
      <c r="G18" s="145">
        <v>28</v>
      </c>
      <c r="H18" s="147">
        <f t="shared" si="0"/>
        <v>101</v>
      </c>
    </row>
    <row r="19" spans="1:14" x14ac:dyDescent="0.2">
      <c r="A19" s="45">
        <v>121</v>
      </c>
      <c r="B19" s="67" t="s">
        <v>99</v>
      </c>
      <c r="C19" s="137">
        <v>1411</v>
      </c>
      <c r="D19" s="90">
        <v>588</v>
      </c>
      <c r="E19" s="90">
        <v>0</v>
      </c>
      <c r="F19" s="90">
        <v>536</v>
      </c>
      <c r="G19" s="90">
        <v>188</v>
      </c>
      <c r="H19" s="148">
        <f t="shared" si="0"/>
        <v>99</v>
      </c>
    </row>
    <row r="20" spans="1:14" x14ac:dyDescent="0.2">
      <c r="A20" s="45">
        <v>125</v>
      </c>
      <c r="B20" s="67" t="s">
        <v>13</v>
      </c>
      <c r="C20" s="205">
        <v>1518</v>
      </c>
      <c r="D20" s="90">
        <v>1140</v>
      </c>
      <c r="E20" s="90">
        <v>0</v>
      </c>
      <c r="F20" s="90">
        <v>239</v>
      </c>
      <c r="G20" s="90">
        <v>44</v>
      </c>
      <c r="H20" s="148">
        <f t="shared" si="0"/>
        <v>95</v>
      </c>
    </row>
    <row r="21" spans="1:14" x14ac:dyDescent="0.2">
      <c r="A21" s="45">
        <v>126</v>
      </c>
      <c r="B21" s="67" t="s">
        <v>14</v>
      </c>
      <c r="C21" s="137">
        <v>594</v>
      </c>
      <c r="D21" s="90">
        <v>359</v>
      </c>
      <c r="E21" s="90">
        <v>0</v>
      </c>
      <c r="F21" s="90">
        <v>178</v>
      </c>
      <c r="G21" s="90">
        <v>10</v>
      </c>
      <c r="H21" s="148">
        <f t="shared" si="0"/>
        <v>47</v>
      </c>
    </row>
    <row r="22" spans="1:14" x14ac:dyDescent="0.2">
      <c r="A22" s="45">
        <v>127</v>
      </c>
      <c r="B22" s="67" t="s">
        <v>15</v>
      </c>
      <c r="C22" s="137">
        <v>1131</v>
      </c>
      <c r="D22" s="90">
        <v>756</v>
      </c>
      <c r="E22" s="90">
        <v>0</v>
      </c>
      <c r="F22" s="90">
        <v>327</v>
      </c>
      <c r="G22" s="90">
        <v>31</v>
      </c>
      <c r="H22" s="148">
        <f t="shared" si="0"/>
        <v>17</v>
      </c>
    </row>
    <row r="23" spans="1:14" x14ac:dyDescent="0.2">
      <c r="A23" s="45">
        <v>128</v>
      </c>
      <c r="B23" s="67" t="s">
        <v>16</v>
      </c>
      <c r="C23" s="137">
        <v>699</v>
      </c>
      <c r="D23" s="90">
        <v>444</v>
      </c>
      <c r="E23" s="90">
        <v>0</v>
      </c>
      <c r="F23" s="90">
        <v>190</v>
      </c>
      <c r="G23" s="90">
        <v>18</v>
      </c>
      <c r="H23" s="148">
        <f t="shared" si="0"/>
        <v>47</v>
      </c>
    </row>
    <row r="24" spans="1:14" x14ac:dyDescent="0.2">
      <c r="A24" s="45">
        <v>135</v>
      </c>
      <c r="B24" s="67" t="s">
        <v>17</v>
      </c>
      <c r="C24" s="137">
        <v>578</v>
      </c>
      <c r="D24" s="202">
        <v>254</v>
      </c>
      <c r="E24" s="202">
        <v>0</v>
      </c>
      <c r="F24" s="202">
        <v>314</v>
      </c>
      <c r="G24" s="90">
        <v>10</v>
      </c>
      <c r="H24" s="148">
        <f t="shared" si="0"/>
        <v>0</v>
      </c>
    </row>
    <row r="25" spans="1:14" ht="13.5" thickBot="1" x14ac:dyDescent="0.25">
      <c r="A25" s="45">
        <v>136</v>
      </c>
      <c r="B25" s="67" t="s">
        <v>18</v>
      </c>
      <c r="C25" s="198">
        <v>686</v>
      </c>
      <c r="D25" s="206">
        <v>94</v>
      </c>
      <c r="E25" s="206">
        <v>0</v>
      </c>
      <c r="F25" s="206">
        <v>549</v>
      </c>
      <c r="G25" s="206">
        <v>22</v>
      </c>
      <c r="H25" s="207">
        <f t="shared" si="0"/>
        <v>21</v>
      </c>
    </row>
    <row r="26" spans="1:14" ht="13.5" thickBot="1" x14ac:dyDescent="0.25">
      <c r="A26" s="151"/>
      <c r="B26" s="152" t="s">
        <v>58</v>
      </c>
      <c r="C26" s="153">
        <f t="shared" ref="C26:H26" si="1">SUM(C13:C25)</f>
        <v>19647</v>
      </c>
      <c r="D26" s="154">
        <f t="shared" si="1"/>
        <v>12994</v>
      </c>
      <c r="E26" s="154">
        <f t="shared" si="1"/>
        <v>0</v>
      </c>
      <c r="F26" s="154">
        <f t="shared" si="1"/>
        <v>5184</v>
      </c>
      <c r="G26" s="154">
        <f t="shared" si="1"/>
        <v>645</v>
      </c>
      <c r="H26" s="155">
        <f t="shared" si="1"/>
        <v>824</v>
      </c>
    </row>
    <row r="27" spans="1:14" x14ac:dyDescent="0.2">
      <c r="A27" s="45">
        <v>211</v>
      </c>
      <c r="B27" s="67" t="s">
        <v>91</v>
      </c>
      <c r="C27" s="60">
        <v>540</v>
      </c>
      <c r="D27" s="143">
        <v>131</v>
      </c>
      <c r="E27" s="143">
        <v>0</v>
      </c>
      <c r="F27" s="143">
        <v>409</v>
      </c>
      <c r="G27" s="143">
        <v>0</v>
      </c>
      <c r="H27" s="47">
        <f>C27-D27-E27-F27-G27</f>
        <v>0</v>
      </c>
      <c r="I27" s="230"/>
      <c r="J27" s="230"/>
      <c r="K27" s="230"/>
      <c r="L27" s="230"/>
      <c r="M27" s="230"/>
      <c r="N27" s="230"/>
    </row>
    <row r="28" spans="1:14" x14ac:dyDescent="0.2">
      <c r="A28" s="45">
        <v>212</v>
      </c>
      <c r="B28" s="67" t="s">
        <v>92</v>
      </c>
      <c r="C28" s="168"/>
      <c r="D28" s="169"/>
      <c r="E28" s="169"/>
      <c r="F28" s="169"/>
      <c r="G28" s="169"/>
      <c r="H28" s="173"/>
    </row>
    <row r="29" spans="1:14" x14ac:dyDescent="0.2">
      <c r="A29" s="45">
        <v>215</v>
      </c>
      <c r="B29" s="67" t="s">
        <v>93</v>
      </c>
      <c r="C29" s="156">
        <v>1171</v>
      </c>
      <c r="D29" s="157">
        <v>681</v>
      </c>
      <c r="E29" s="157">
        <v>15</v>
      </c>
      <c r="F29" s="157">
        <v>285</v>
      </c>
      <c r="G29" s="157">
        <v>45</v>
      </c>
      <c r="H29" s="147">
        <f t="shared" ref="H29:H59" si="2">C29-D29-E29-F29-G29</f>
        <v>145</v>
      </c>
      <c r="I29" s="2"/>
      <c r="J29" s="230"/>
      <c r="K29" s="230"/>
      <c r="L29" s="230"/>
      <c r="M29" s="230"/>
      <c r="N29" s="230"/>
    </row>
    <row r="30" spans="1:14" x14ac:dyDescent="0.2">
      <c r="A30" s="45">
        <v>216</v>
      </c>
      <c r="B30" s="67" t="s">
        <v>22</v>
      </c>
      <c r="C30" s="221">
        <v>791</v>
      </c>
      <c r="D30" s="220">
        <v>556</v>
      </c>
      <c r="E30" s="220">
        <v>0</v>
      </c>
      <c r="F30" s="220">
        <v>7</v>
      </c>
      <c r="G30" s="220">
        <v>60</v>
      </c>
      <c r="H30" s="147">
        <f t="shared" si="2"/>
        <v>168</v>
      </c>
      <c r="I30" s="2"/>
    </row>
    <row r="31" spans="1:14" x14ac:dyDescent="0.2">
      <c r="A31" s="45">
        <v>221</v>
      </c>
      <c r="B31" s="67" t="s">
        <v>94</v>
      </c>
      <c r="C31" s="221">
        <v>301</v>
      </c>
      <c r="D31" s="220">
        <v>38</v>
      </c>
      <c r="E31" s="220">
        <v>0</v>
      </c>
      <c r="F31" s="220">
        <v>250</v>
      </c>
      <c r="G31" s="220">
        <v>6</v>
      </c>
      <c r="H31" s="147">
        <f t="shared" si="2"/>
        <v>7</v>
      </c>
      <c r="I31" s="230"/>
      <c r="J31" s="230"/>
      <c r="K31" s="230"/>
      <c r="L31" s="230"/>
      <c r="M31" s="230"/>
      <c r="N31" s="230"/>
    </row>
    <row r="32" spans="1:14" x14ac:dyDescent="0.2">
      <c r="A32" s="45">
        <v>222</v>
      </c>
      <c r="B32" s="67" t="s">
        <v>95</v>
      </c>
      <c r="C32" s="221">
        <v>1113</v>
      </c>
      <c r="D32" s="220">
        <v>614</v>
      </c>
      <c r="E32" s="220">
        <v>0</v>
      </c>
      <c r="F32" s="220">
        <v>270</v>
      </c>
      <c r="G32" s="220">
        <v>120</v>
      </c>
      <c r="H32" s="147">
        <f t="shared" si="2"/>
        <v>109</v>
      </c>
      <c r="I32" s="2"/>
      <c r="J32" s="2"/>
      <c r="K32" s="230"/>
      <c r="L32" s="2"/>
      <c r="M32" s="2"/>
      <c r="N32" s="230"/>
    </row>
    <row r="33" spans="1:15" x14ac:dyDescent="0.2">
      <c r="A33" s="45">
        <v>225</v>
      </c>
      <c r="B33" s="67" t="s">
        <v>25</v>
      </c>
      <c r="C33" s="144">
        <v>1114</v>
      </c>
      <c r="D33" s="149">
        <v>484</v>
      </c>
      <c r="E33" s="149">
        <v>0</v>
      </c>
      <c r="F33" s="149">
        <v>539</v>
      </c>
      <c r="G33" s="149">
        <v>61</v>
      </c>
      <c r="H33" s="147">
        <f t="shared" si="2"/>
        <v>30</v>
      </c>
      <c r="I33" s="2"/>
    </row>
    <row r="34" spans="1:15" x14ac:dyDescent="0.2">
      <c r="A34" s="45">
        <v>226</v>
      </c>
      <c r="B34" s="67" t="s">
        <v>26</v>
      </c>
      <c r="C34" s="156">
        <v>1878</v>
      </c>
      <c r="D34" s="157">
        <v>1014</v>
      </c>
      <c r="E34" s="157">
        <v>5</v>
      </c>
      <c r="F34" s="157">
        <v>737</v>
      </c>
      <c r="G34" s="157">
        <v>61</v>
      </c>
      <c r="H34" s="160">
        <f t="shared" si="2"/>
        <v>61</v>
      </c>
      <c r="I34" s="2"/>
      <c r="J34" s="2"/>
      <c r="K34" s="230"/>
      <c r="L34" s="230"/>
      <c r="M34" s="230"/>
      <c r="N34" s="230"/>
    </row>
    <row r="35" spans="1:15" x14ac:dyDescent="0.2">
      <c r="A35" s="45">
        <v>231</v>
      </c>
      <c r="B35" s="67" t="s">
        <v>96</v>
      </c>
      <c r="C35" s="221">
        <v>442</v>
      </c>
      <c r="D35" s="220">
        <v>404</v>
      </c>
      <c r="E35" s="220">
        <v>0</v>
      </c>
      <c r="F35" s="220">
        <v>38</v>
      </c>
      <c r="G35" s="220">
        <v>0</v>
      </c>
      <c r="H35" s="147">
        <f t="shared" si="2"/>
        <v>0</v>
      </c>
      <c r="I35" s="230"/>
      <c r="J35" s="230"/>
      <c r="K35" s="230"/>
      <c r="L35" s="230"/>
      <c r="M35" s="230"/>
      <c r="N35" s="230"/>
    </row>
    <row r="36" spans="1:15" x14ac:dyDescent="0.2">
      <c r="A36" s="45">
        <v>235</v>
      </c>
      <c r="B36" s="67" t="s">
        <v>28</v>
      </c>
      <c r="C36" s="137">
        <v>909</v>
      </c>
      <c r="D36" s="90">
        <v>478</v>
      </c>
      <c r="E36" s="90">
        <v>0</v>
      </c>
      <c r="F36" s="90">
        <v>292</v>
      </c>
      <c r="G36" s="90">
        <v>68</v>
      </c>
      <c r="H36" s="148">
        <f t="shared" si="2"/>
        <v>71</v>
      </c>
      <c r="I36" s="232"/>
      <c r="J36" s="230"/>
      <c r="K36" s="230"/>
      <c r="L36" s="230"/>
      <c r="M36" s="230"/>
      <c r="N36" s="230"/>
    </row>
    <row r="37" spans="1:15" x14ac:dyDescent="0.2">
      <c r="A37" s="45">
        <v>236</v>
      </c>
      <c r="B37" s="67" t="s">
        <v>29</v>
      </c>
      <c r="C37" s="144">
        <v>852</v>
      </c>
      <c r="D37" s="145">
        <v>607</v>
      </c>
      <c r="E37" s="145">
        <v>0</v>
      </c>
      <c r="F37" s="145">
        <v>164</v>
      </c>
      <c r="G37" s="145">
        <v>24</v>
      </c>
      <c r="H37" s="147">
        <f t="shared" si="2"/>
        <v>57</v>
      </c>
      <c r="I37" s="230"/>
      <c r="J37" s="230"/>
      <c r="K37" s="230"/>
      <c r="L37" s="230"/>
      <c r="M37" s="230"/>
      <c r="N37" s="230"/>
    </row>
    <row r="38" spans="1:15" ht="13.5" thickBot="1" x14ac:dyDescent="0.25">
      <c r="A38" s="45">
        <v>237</v>
      </c>
      <c r="B38" s="67" t="s">
        <v>30</v>
      </c>
      <c r="C38" s="198">
        <v>766</v>
      </c>
      <c r="D38" s="199">
        <v>475</v>
      </c>
      <c r="E38" s="199">
        <v>0</v>
      </c>
      <c r="F38" s="199">
        <v>81</v>
      </c>
      <c r="G38" s="197">
        <v>62</v>
      </c>
      <c r="H38" s="48">
        <f t="shared" si="2"/>
        <v>148</v>
      </c>
    </row>
    <row r="39" spans="1:15" ht="13.5" thickBot="1" x14ac:dyDescent="0.25">
      <c r="A39" s="151"/>
      <c r="B39" s="152" t="s">
        <v>57</v>
      </c>
      <c r="C39" s="153">
        <f t="shared" ref="C39:H39" si="3">SUM(C27:C38)</f>
        <v>9877</v>
      </c>
      <c r="D39" s="154">
        <f t="shared" si="3"/>
        <v>5482</v>
      </c>
      <c r="E39" s="154">
        <f t="shared" si="3"/>
        <v>20</v>
      </c>
      <c r="F39" s="154">
        <f t="shared" si="3"/>
        <v>3072</v>
      </c>
      <c r="G39" s="154">
        <f t="shared" si="3"/>
        <v>507</v>
      </c>
      <c r="H39" s="155">
        <f t="shared" si="3"/>
        <v>796</v>
      </c>
    </row>
    <row r="40" spans="1:15" x14ac:dyDescent="0.2">
      <c r="A40" s="45">
        <v>311</v>
      </c>
      <c r="B40" s="67" t="s">
        <v>97</v>
      </c>
      <c r="C40" s="60">
        <v>73</v>
      </c>
      <c r="D40" s="143">
        <v>42</v>
      </c>
      <c r="E40" s="143">
        <v>0</v>
      </c>
      <c r="F40" s="143">
        <v>31</v>
      </c>
      <c r="G40" s="143">
        <v>0</v>
      </c>
      <c r="H40" s="47">
        <f t="shared" si="2"/>
        <v>0</v>
      </c>
      <c r="I40" s="174"/>
      <c r="J40" s="174"/>
      <c r="K40" s="174"/>
      <c r="L40" s="174"/>
      <c r="M40" s="174"/>
      <c r="N40" s="174"/>
      <c r="O40" s="174"/>
    </row>
    <row r="41" spans="1:15" x14ac:dyDescent="0.2">
      <c r="A41" s="45">
        <v>315</v>
      </c>
      <c r="B41" s="67" t="s">
        <v>32</v>
      </c>
      <c r="C41" s="144">
        <v>1179</v>
      </c>
      <c r="D41" s="149">
        <v>963</v>
      </c>
      <c r="E41" s="149">
        <v>0</v>
      </c>
      <c r="F41" s="149">
        <v>186</v>
      </c>
      <c r="G41" s="149">
        <v>0</v>
      </c>
      <c r="H41" s="147">
        <f t="shared" si="2"/>
        <v>30</v>
      </c>
      <c r="I41" s="174"/>
      <c r="J41" s="174"/>
      <c r="K41" s="174"/>
      <c r="L41" s="174"/>
      <c r="M41" s="174"/>
      <c r="N41" s="174"/>
      <c r="O41" s="174"/>
    </row>
    <row r="42" spans="1:15" x14ac:dyDescent="0.2">
      <c r="A42" s="45">
        <v>316</v>
      </c>
      <c r="B42" s="67" t="s">
        <v>33</v>
      </c>
      <c r="C42" s="162">
        <v>859</v>
      </c>
      <c r="D42" s="149">
        <v>612</v>
      </c>
      <c r="E42" s="149">
        <v>0</v>
      </c>
      <c r="F42" s="149">
        <v>64</v>
      </c>
      <c r="G42" s="149">
        <v>18</v>
      </c>
      <c r="H42" s="147">
        <f t="shared" si="2"/>
        <v>165</v>
      </c>
      <c r="I42" s="174"/>
      <c r="J42" s="174"/>
      <c r="K42" s="174"/>
      <c r="L42" s="174"/>
      <c r="M42" s="174"/>
      <c r="N42" s="174"/>
      <c r="O42" s="174"/>
    </row>
    <row r="43" spans="1:15" x14ac:dyDescent="0.2">
      <c r="A43" s="45">
        <v>317</v>
      </c>
      <c r="B43" s="67" t="s">
        <v>34</v>
      </c>
      <c r="C43" s="221">
        <v>1765</v>
      </c>
      <c r="D43" s="220">
        <v>1441</v>
      </c>
      <c r="E43" s="220">
        <v>0</v>
      </c>
      <c r="F43" s="220">
        <v>254</v>
      </c>
      <c r="G43" s="220">
        <v>47</v>
      </c>
      <c r="H43" s="148">
        <f t="shared" si="2"/>
        <v>23</v>
      </c>
      <c r="I43" s="174"/>
      <c r="J43" s="174"/>
      <c r="K43" s="174"/>
      <c r="L43" s="174"/>
      <c r="M43" s="174"/>
      <c r="N43" s="174"/>
      <c r="O43" s="174"/>
    </row>
    <row r="44" spans="1:15" x14ac:dyDescent="0.2">
      <c r="A44" s="45">
        <v>325</v>
      </c>
      <c r="B44" s="67" t="s">
        <v>35</v>
      </c>
      <c r="C44" s="144">
        <v>1106</v>
      </c>
      <c r="D44" s="149">
        <v>430</v>
      </c>
      <c r="E44" s="149">
        <v>0</v>
      </c>
      <c r="F44" s="149">
        <v>639</v>
      </c>
      <c r="G44" s="149">
        <v>26</v>
      </c>
      <c r="H44" s="148">
        <f t="shared" si="2"/>
        <v>11</v>
      </c>
      <c r="I44" s="174"/>
      <c r="J44" s="174"/>
      <c r="K44" s="174"/>
      <c r="L44" s="174"/>
      <c r="M44" s="174"/>
      <c r="N44" s="174"/>
      <c r="O44" s="174"/>
    </row>
    <row r="45" spans="1:15" x14ac:dyDescent="0.2">
      <c r="A45" s="45">
        <v>326</v>
      </c>
      <c r="B45" s="67" t="s">
        <v>36</v>
      </c>
      <c r="C45" s="144">
        <v>888</v>
      </c>
      <c r="D45" s="149">
        <v>503</v>
      </c>
      <c r="E45" s="149">
        <v>0</v>
      </c>
      <c r="F45" s="149">
        <v>317</v>
      </c>
      <c r="G45" s="149">
        <v>21</v>
      </c>
      <c r="H45" s="147">
        <f t="shared" si="2"/>
        <v>47</v>
      </c>
      <c r="I45" s="174"/>
      <c r="J45" s="174"/>
      <c r="K45" s="174"/>
      <c r="L45" s="174"/>
      <c r="M45" s="174"/>
      <c r="N45" s="174"/>
      <c r="O45" s="174"/>
    </row>
    <row r="46" spans="1:15" x14ac:dyDescent="0.2">
      <c r="A46" s="45">
        <v>327</v>
      </c>
      <c r="B46" s="67" t="s">
        <v>37</v>
      </c>
      <c r="C46" s="144">
        <v>576</v>
      </c>
      <c r="D46" s="90">
        <v>488</v>
      </c>
      <c r="E46" s="149">
        <v>0</v>
      </c>
      <c r="F46" s="149">
        <v>16</v>
      </c>
      <c r="G46" s="149">
        <v>40</v>
      </c>
      <c r="H46" s="147">
        <f t="shared" si="2"/>
        <v>32</v>
      </c>
      <c r="I46" s="174"/>
      <c r="J46" s="174"/>
      <c r="K46" s="174"/>
      <c r="L46" s="174"/>
      <c r="M46" s="174"/>
      <c r="N46" s="174"/>
      <c r="O46" s="174"/>
    </row>
    <row r="47" spans="1:15" x14ac:dyDescent="0.2">
      <c r="A47" s="45">
        <v>335</v>
      </c>
      <c r="B47" s="67" t="s">
        <v>38</v>
      </c>
      <c r="C47" s="144">
        <v>1676</v>
      </c>
      <c r="D47" s="145">
        <v>935</v>
      </c>
      <c r="E47" s="145">
        <v>0</v>
      </c>
      <c r="F47" s="145">
        <v>586</v>
      </c>
      <c r="G47" s="145">
        <v>70</v>
      </c>
      <c r="H47" s="147">
        <f t="shared" si="2"/>
        <v>85</v>
      </c>
      <c r="I47" s="174"/>
      <c r="J47" s="174"/>
      <c r="K47" s="174"/>
      <c r="L47" s="174"/>
      <c r="M47" s="174"/>
      <c r="N47" s="174"/>
      <c r="O47" s="174"/>
    </row>
    <row r="48" spans="1:15" x14ac:dyDescent="0.2">
      <c r="A48" s="45">
        <v>336</v>
      </c>
      <c r="B48" s="67" t="s">
        <v>39</v>
      </c>
      <c r="C48" s="144">
        <v>1216</v>
      </c>
      <c r="D48" s="149">
        <v>680</v>
      </c>
      <c r="E48" s="149">
        <v>0</v>
      </c>
      <c r="F48" s="149">
        <v>456</v>
      </c>
      <c r="G48" s="149">
        <v>0</v>
      </c>
      <c r="H48" s="147">
        <f t="shared" si="2"/>
        <v>80</v>
      </c>
      <c r="I48" s="174"/>
      <c r="J48" s="174"/>
      <c r="K48" s="174"/>
      <c r="L48" s="174"/>
      <c r="M48" s="174"/>
      <c r="N48" s="174"/>
      <c r="O48" s="174"/>
    </row>
    <row r="49" spans="1:15" ht="13.5" thickBot="1" x14ac:dyDescent="0.25">
      <c r="A49" s="45">
        <v>337</v>
      </c>
      <c r="B49" s="67" t="s">
        <v>40</v>
      </c>
      <c r="C49" s="68">
        <v>613</v>
      </c>
      <c r="D49" s="197">
        <v>578</v>
      </c>
      <c r="E49" s="197">
        <v>0</v>
      </c>
      <c r="F49" s="197">
        <v>14</v>
      </c>
      <c r="G49" s="197">
        <v>14</v>
      </c>
      <c r="H49" s="48">
        <f t="shared" si="2"/>
        <v>7</v>
      </c>
      <c r="I49" s="174"/>
      <c r="J49" s="174"/>
      <c r="K49" s="174"/>
      <c r="L49" s="174"/>
      <c r="M49" s="174"/>
      <c r="N49" s="174"/>
      <c r="O49" s="174"/>
    </row>
    <row r="50" spans="1:15" ht="13.5" thickBot="1" x14ac:dyDescent="0.25">
      <c r="A50" s="151"/>
      <c r="B50" s="152" t="s">
        <v>56</v>
      </c>
      <c r="C50" s="153">
        <f>SUM(C40:C49)</f>
        <v>9951</v>
      </c>
      <c r="D50" s="154">
        <f t="shared" ref="D50:H50" si="4">SUM(D40:D49)</f>
        <v>6672</v>
      </c>
      <c r="E50" s="154">
        <f t="shared" si="4"/>
        <v>0</v>
      </c>
      <c r="F50" s="154">
        <f t="shared" si="4"/>
        <v>2563</v>
      </c>
      <c r="G50" s="154">
        <f t="shared" si="4"/>
        <v>236</v>
      </c>
      <c r="H50" s="155">
        <f t="shared" si="4"/>
        <v>480</v>
      </c>
    </row>
    <row r="51" spans="1:15" x14ac:dyDescent="0.2">
      <c r="A51" s="45">
        <v>415</v>
      </c>
      <c r="B51" s="67" t="s">
        <v>41</v>
      </c>
      <c r="C51" s="60">
        <v>1385</v>
      </c>
      <c r="D51" s="143">
        <v>749</v>
      </c>
      <c r="E51" s="143">
        <v>0</v>
      </c>
      <c r="F51" s="143">
        <v>510</v>
      </c>
      <c r="G51" s="143">
        <v>69</v>
      </c>
      <c r="H51" s="47">
        <f t="shared" si="2"/>
        <v>57</v>
      </c>
    </row>
    <row r="52" spans="1:15" x14ac:dyDescent="0.2">
      <c r="A52" s="45">
        <v>416</v>
      </c>
      <c r="B52" s="67" t="s">
        <v>42</v>
      </c>
      <c r="C52" s="221">
        <v>888</v>
      </c>
      <c r="D52" s="220">
        <v>476</v>
      </c>
      <c r="E52" s="220">
        <v>5</v>
      </c>
      <c r="F52" s="220">
        <v>407</v>
      </c>
      <c r="G52" s="220">
        <v>0</v>
      </c>
      <c r="H52" s="147">
        <f t="shared" si="2"/>
        <v>0</v>
      </c>
    </row>
    <row r="53" spans="1:15" x14ac:dyDescent="0.2">
      <c r="A53" s="45">
        <v>417</v>
      </c>
      <c r="B53" s="67" t="s">
        <v>43</v>
      </c>
      <c r="C53" s="221">
        <v>599</v>
      </c>
      <c r="D53" s="163">
        <v>370</v>
      </c>
      <c r="E53" s="220">
        <v>0</v>
      </c>
      <c r="F53" s="220">
        <v>229</v>
      </c>
      <c r="G53" s="220">
        <v>0</v>
      </c>
      <c r="H53" s="147">
        <f t="shared" si="2"/>
        <v>0</v>
      </c>
    </row>
    <row r="54" spans="1:15" x14ac:dyDescent="0.2">
      <c r="A54" s="45">
        <v>421</v>
      </c>
      <c r="B54" s="67" t="s">
        <v>98</v>
      </c>
      <c r="C54" s="144">
        <v>785</v>
      </c>
      <c r="D54" s="149">
        <v>386</v>
      </c>
      <c r="E54" s="149">
        <v>0</v>
      </c>
      <c r="F54" s="149">
        <v>399</v>
      </c>
      <c r="G54" s="149">
        <v>0</v>
      </c>
      <c r="H54" s="147">
        <f t="shared" si="2"/>
        <v>0</v>
      </c>
    </row>
    <row r="55" spans="1:15" x14ac:dyDescent="0.2">
      <c r="A55" s="45">
        <v>425</v>
      </c>
      <c r="B55" s="67" t="s">
        <v>45</v>
      </c>
      <c r="C55" s="144">
        <v>1269</v>
      </c>
      <c r="D55" s="149">
        <v>659</v>
      </c>
      <c r="E55" s="149">
        <v>0</v>
      </c>
      <c r="F55" s="149">
        <v>432</v>
      </c>
      <c r="G55" s="149">
        <v>137</v>
      </c>
      <c r="H55" s="147">
        <f t="shared" si="2"/>
        <v>41</v>
      </c>
    </row>
    <row r="56" spans="1:15" x14ac:dyDescent="0.2">
      <c r="A56" s="45">
        <v>426</v>
      </c>
      <c r="B56" s="67" t="s">
        <v>46</v>
      </c>
      <c r="C56" s="221">
        <v>1595</v>
      </c>
      <c r="D56" s="220">
        <v>689</v>
      </c>
      <c r="E56" s="220">
        <v>0</v>
      </c>
      <c r="F56" s="220">
        <v>811</v>
      </c>
      <c r="G56" s="220">
        <v>30</v>
      </c>
      <c r="H56" s="147">
        <f t="shared" si="2"/>
        <v>65</v>
      </c>
    </row>
    <row r="57" spans="1:15" x14ac:dyDescent="0.2">
      <c r="A57" s="45">
        <v>435</v>
      </c>
      <c r="B57" s="67" t="s">
        <v>47</v>
      </c>
      <c r="C57" s="144">
        <v>1135</v>
      </c>
      <c r="D57" s="149">
        <v>660</v>
      </c>
      <c r="E57" s="149">
        <v>0</v>
      </c>
      <c r="F57" s="149">
        <v>352</v>
      </c>
      <c r="G57" s="149">
        <v>34</v>
      </c>
      <c r="H57" s="147">
        <f t="shared" si="2"/>
        <v>89</v>
      </c>
    </row>
    <row r="58" spans="1:15" x14ac:dyDescent="0.2">
      <c r="A58" s="45">
        <v>436</v>
      </c>
      <c r="B58" s="67" t="s">
        <v>48</v>
      </c>
      <c r="C58" s="144">
        <v>1449</v>
      </c>
      <c r="D58" s="149">
        <v>821</v>
      </c>
      <c r="E58" s="149">
        <v>0</v>
      </c>
      <c r="F58" s="90">
        <v>548</v>
      </c>
      <c r="G58" s="149">
        <v>40</v>
      </c>
      <c r="H58" s="147">
        <f t="shared" si="2"/>
        <v>40</v>
      </c>
    </row>
    <row r="59" spans="1:15" ht="13.5" thickBot="1" x14ac:dyDescent="0.25">
      <c r="A59" s="45">
        <v>437</v>
      </c>
      <c r="B59" s="67" t="s">
        <v>49</v>
      </c>
      <c r="C59" s="68">
        <v>279</v>
      </c>
      <c r="D59" s="197">
        <v>43</v>
      </c>
      <c r="E59" s="197">
        <v>0</v>
      </c>
      <c r="F59" s="197">
        <v>202</v>
      </c>
      <c r="G59" s="197">
        <v>13</v>
      </c>
      <c r="H59" s="48">
        <f t="shared" si="2"/>
        <v>21</v>
      </c>
    </row>
    <row r="60" spans="1:15" ht="13.5" thickBot="1" x14ac:dyDescent="0.25">
      <c r="A60" s="164"/>
      <c r="B60" s="152" t="s">
        <v>55</v>
      </c>
      <c r="C60" s="153">
        <f t="shared" ref="C60:H60" si="5">SUM(C51:C59)</f>
        <v>9384</v>
      </c>
      <c r="D60" s="154">
        <f t="shared" si="5"/>
        <v>4853</v>
      </c>
      <c r="E60" s="154">
        <f t="shared" si="5"/>
        <v>5</v>
      </c>
      <c r="F60" s="154">
        <f t="shared" si="5"/>
        <v>3890</v>
      </c>
      <c r="G60" s="154">
        <f t="shared" si="5"/>
        <v>323</v>
      </c>
      <c r="H60" s="155">
        <f t="shared" si="5"/>
        <v>313</v>
      </c>
    </row>
    <row r="61" spans="1:15" ht="13.5" thickBot="1" x14ac:dyDescent="0.25">
      <c r="A61" s="164"/>
      <c r="B61" s="152" t="s">
        <v>116</v>
      </c>
      <c r="C61" s="153">
        <f>SUM(C60,C50,C39,C26)</f>
        <v>48859</v>
      </c>
      <c r="D61" s="154">
        <f t="shared" ref="D61:H61" si="6">SUM(D60,D50,D39,D26)</f>
        <v>30001</v>
      </c>
      <c r="E61" s="154">
        <f t="shared" si="6"/>
        <v>25</v>
      </c>
      <c r="F61" s="154">
        <f t="shared" si="6"/>
        <v>14709</v>
      </c>
      <c r="G61" s="154">
        <f t="shared" si="6"/>
        <v>1711</v>
      </c>
      <c r="H61" s="155">
        <f t="shared" si="6"/>
        <v>2413</v>
      </c>
    </row>
    <row r="62" spans="1:15" x14ac:dyDescent="0.2">
      <c r="A62" s="26"/>
      <c r="B62" s="26"/>
      <c r="C62" s="26"/>
      <c r="D62" s="26"/>
      <c r="E62" s="26"/>
      <c r="F62" s="26"/>
      <c r="G62" s="26"/>
      <c r="H62" s="26"/>
      <c r="I62" s="26"/>
    </row>
    <row r="63" spans="1:15" x14ac:dyDescent="0.2">
      <c r="A63" s="26"/>
      <c r="B63" s="166"/>
      <c r="C63" s="167">
        <f t="shared" ref="C63:H63" si="7">SUM(C60,C50,C39,C26)</f>
        <v>48859</v>
      </c>
      <c r="D63" s="167">
        <f t="shared" si="7"/>
        <v>30001</v>
      </c>
      <c r="E63" s="166">
        <f t="shared" si="7"/>
        <v>25</v>
      </c>
      <c r="F63" s="166">
        <f t="shared" si="7"/>
        <v>14709</v>
      </c>
      <c r="G63" s="166">
        <f t="shared" si="7"/>
        <v>1711</v>
      </c>
      <c r="H63" s="166">
        <f t="shared" si="7"/>
        <v>2413</v>
      </c>
      <c r="I63" s="26"/>
    </row>
    <row r="64" spans="1:15" x14ac:dyDescent="0.2">
      <c r="A64" s="26"/>
      <c r="B64" s="166"/>
      <c r="C64" s="166"/>
      <c r="D64" s="166"/>
      <c r="E64" s="166"/>
      <c r="F64" s="166"/>
      <c r="G64" s="166"/>
      <c r="H64" s="166"/>
      <c r="I64" s="26"/>
    </row>
    <row r="65" spans="1:9" x14ac:dyDescent="0.2">
      <c r="A65" s="26"/>
      <c r="B65" s="166"/>
      <c r="C65" s="166"/>
      <c r="D65" s="166"/>
      <c r="E65" s="166"/>
      <c r="F65" s="166"/>
      <c r="G65" s="166"/>
      <c r="H65" s="166"/>
      <c r="I65" s="26"/>
    </row>
    <row r="66" spans="1:9" x14ac:dyDescent="0.2">
      <c r="A66" s="26"/>
      <c r="B66" s="166"/>
      <c r="C66" s="166"/>
      <c r="D66" s="166"/>
      <c r="E66" s="166"/>
      <c r="F66" s="166"/>
      <c r="G66" s="166"/>
      <c r="H66" s="166"/>
      <c r="I66" s="26"/>
    </row>
    <row r="67" spans="1:9" x14ac:dyDescent="0.2">
      <c r="A67" s="26"/>
      <c r="B67" s="166"/>
      <c r="C67" s="166"/>
      <c r="D67" s="166"/>
      <c r="E67" s="166"/>
      <c r="F67" s="166"/>
      <c r="G67" s="166"/>
      <c r="H67" s="166"/>
      <c r="I67" s="26"/>
    </row>
  </sheetData>
  <mergeCells count="9">
    <mergeCell ref="A6:H6"/>
    <mergeCell ref="A7:H7"/>
    <mergeCell ref="A9:B12"/>
    <mergeCell ref="C9:C12"/>
    <mergeCell ref="D9:H9"/>
    <mergeCell ref="D10:D12"/>
    <mergeCell ref="E10:E12"/>
    <mergeCell ref="G10:G12"/>
    <mergeCell ref="H10:H12"/>
  </mergeCells>
  <pageMargins left="0.59055118110236227" right="0.19685039370078741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>
      <pane ySplit="10" topLeftCell="A35" activePane="bottomLeft" state="frozen"/>
      <selection pane="bottomLeft" activeCell="I38" sqref="I38"/>
    </sheetView>
  </sheetViews>
  <sheetFormatPr baseColWidth="10" defaultColWidth="10.85546875" defaultRowHeight="12.75" x14ac:dyDescent="0.2"/>
  <cols>
    <col min="1" max="1" width="5.5703125" style="230" customWidth="1"/>
    <col min="2" max="2" width="28.42578125" style="230" customWidth="1"/>
    <col min="3" max="3" width="14.42578125" style="230" customWidth="1"/>
    <col min="4" max="4" width="12.85546875" style="230" customWidth="1"/>
    <col min="5" max="5" width="13.42578125" style="230" customWidth="1"/>
    <col min="6" max="8" width="12.85546875" style="230" customWidth="1"/>
    <col min="9" max="16384" width="10.85546875" style="230"/>
  </cols>
  <sheetData>
    <row r="1" spans="1:9" ht="6.75" customHeight="1" x14ac:dyDescent="0.2"/>
    <row r="2" spans="1:9" x14ac:dyDescent="0.2">
      <c r="A2" s="70" t="s">
        <v>103</v>
      </c>
    </row>
    <row r="3" spans="1:9" x14ac:dyDescent="0.2">
      <c r="A3" s="71" t="s">
        <v>104</v>
      </c>
      <c r="H3" s="22"/>
    </row>
    <row r="4" spans="1:9" x14ac:dyDescent="0.2">
      <c r="A4" s="71" t="s">
        <v>107</v>
      </c>
      <c r="H4" s="1"/>
    </row>
    <row r="5" spans="1:9" x14ac:dyDescent="0.2">
      <c r="H5" s="1"/>
    </row>
    <row r="6" spans="1:9" ht="15.75" x14ac:dyDescent="0.25">
      <c r="A6" s="262" t="s">
        <v>108</v>
      </c>
      <c r="B6" s="262"/>
      <c r="C6" s="262"/>
      <c r="D6" s="262"/>
      <c r="E6" s="262"/>
      <c r="F6" s="262"/>
      <c r="G6" s="262"/>
      <c r="H6" s="262"/>
      <c r="I6" s="74"/>
    </row>
    <row r="7" spans="1:9" ht="15.75" x14ac:dyDescent="0.25">
      <c r="A7" s="263">
        <v>45017</v>
      </c>
      <c r="B7" s="263"/>
      <c r="C7" s="263"/>
      <c r="D7" s="263"/>
      <c r="E7" s="263"/>
      <c r="F7" s="263"/>
      <c r="G7" s="263"/>
      <c r="H7" s="263"/>
      <c r="I7" s="74"/>
    </row>
    <row r="8" spans="1:9" ht="16.5" thickBot="1" x14ac:dyDescent="0.3">
      <c r="A8" s="233"/>
      <c r="B8" s="233"/>
      <c r="C8" s="233"/>
      <c r="D8" s="233"/>
      <c r="E8" s="233"/>
      <c r="F8" s="233"/>
      <c r="G8" s="233"/>
      <c r="H8" s="233"/>
      <c r="I8" s="74"/>
    </row>
    <row r="9" spans="1:9" x14ac:dyDescent="0.2">
      <c r="A9" s="273" t="s">
        <v>110</v>
      </c>
      <c r="B9" s="274"/>
      <c r="C9" s="266" t="s">
        <v>63</v>
      </c>
      <c r="D9" s="278" t="s">
        <v>54</v>
      </c>
      <c r="E9" s="279"/>
      <c r="F9" s="33" t="s">
        <v>50</v>
      </c>
      <c r="G9" s="223" t="s">
        <v>118</v>
      </c>
      <c r="H9" s="223" t="s">
        <v>51</v>
      </c>
      <c r="I9" s="74"/>
    </row>
    <row r="10" spans="1:9" ht="13.5" thickBot="1" x14ac:dyDescent="0.25">
      <c r="A10" s="275"/>
      <c r="B10" s="276"/>
      <c r="C10" s="277"/>
      <c r="D10" s="78" t="s">
        <v>52</v>
      </c>
      <c r="E10" s="72" t="s">
        <v>53</v>
      </c>
      <c r="F10" s="79" t="s">
        <v>119</v>
      </c>
      <c r="G10" s="80" t="s">
        <v>119</v>
      </c>
      <c r="H10" s="80" t="s">
        <v>119</v>
      </c>
      <c r="I10" s="74"/>
    </row>
    <row r="11" spans="1:9" x14ac:dyDescent="0.2">
      <c r="A11" s="69">
        <v>111</v>
      </c>
      <c r="B11" s="81" t="s">
        <v>90</v>
      </c>
      <c r="C11" s="212">
        <v>3198</v>
      </c>
      <c r="D11" s="213">
        <v>3198</v>
      </c>
      <c r="E11" s="214">
        <v>0</v>
      </c>
      <c r="F11" s="215">
        <v>4243</v>
      </c>
      <c r="G11" s="186">
        <f>D11/F11</f>
        <v>0.75371199622908325</v>
      </c>
      <c r="H11" s="61">
        <f t="shared" ref="H11:H23" si="0">IF(D11&gt;F11,"0",F11-D11)</f>
        <v>1045</v>
      </c>
    </row>
    <row r="12" spans="1:9" x14ac:dyDescent="0.2">
      <c r="A12" s="69">
        <v>115</v>
      </c>
      <c r="B12" s="81" t="s">
        <v>7</v>
      </c>
      <c r="C12" s="84">
        <v>1846</v>
      </c>
      <c r="D12" s="85">
        <v>1846</v>
      </c>
      <c r="E12" s="86">
        <v>0</v>
      </c>
      <c r="F12" s="87">
        <v>2605</v>
      </c>
      <c r="G12" s="187">
        <f t="shared" ref="G12:G25" si="1">D12/F12</f>
        <v>0.70863723608445295</v>
      </c>
      <c r="H12" s="88">
        <f t="shared" si="0"/>
        <v>759</v>
      </c>
    </row>
    <row r="13" spans="1:9" x14ac:dyDescent="0.2">
      <c r="A13" s="69">
        <v>116</v>
      </c>
      <c r="B13" s="81" t="s">
        <v>8</v>
      </c>
      <c r="C13" s="89">
        <v>2109</v>
      </c>
      <c r="D13" s="90">
        <v>2058</v>
      </c>
      <c r="E13" s="91">
        <v>51</v>
      </c>
      <c r="F13" s="92">
        <v>2748</v>
      </c>
      <c r="G13" s="188">
        <f t="shared" si="1"/>
        <v>0.74890829694323147</v>
      </c>
      <c r="H13" s="88">
        <f t="shared" si="0"/>
        <v>690</v>
      </c>
    </row>
    <row r="14" spans="1:9" x14ac:dyDescent="0.2">
      <c r="A14" s="69">
        <v>117</v>
      </c>
      <c r="B14" s="81" t="s">
        <v>9</v>
      </c>
      <c r="C14" s="84">
        <v>2074</v>
      </c>
      <c r="D14" s="85">
        <v>2060</v>
      </c>
      <c r="E14" s="86">
        <v>14</v>
      </c>
      <c r="F14" s="87">
        <v>2911</v>
      </c>
      <c r="G14" s="187">
        <f t="shared" si="1"/>
        <v>0.70766059773273793</v>
      </c>
      <c r="H14" s="88">
        <f t="shared" si="0"/>
        <v>851</v>
      </c>
    </row>
    <row r="15" spans="1:9" x14ac:dyDescent="0.2">
      <c r="A15" s="69">
        <v>118</v>
      </c>
      <c r="B15" s="81" t="s">
        <v>10</v>
      </c>
      <c r="C15" s="93">
        <v>2048</v>
      </c>
      <c r="D15" s="94">
        <v>2048</v>
      </c>
      <c r="E15" s="95">
        <v>0</v>
      </c>
      <c r="F15" s="96">
        <v>2785</v>
      </c>
      <c r="G15" s="189">
        <f t="shared" si="1"/>
        <v>0.73536804308797132</v>
      </c>
      <c r="H15" s="88">
        <f t="shared" si="0"/>
        <v>737</v>
      </c>
    </row>
    <row r="16" spans="1:9" x14ac:dyDescent="0.2">
      <c r="A16" s="69">
        <v>119</v>
      </c>
      <c r="B16" s="81" t="s">
        <v>11</v>
      </c>
      <c r="C16" s="93">
        <v>1668</v>
      </c>
      <c r="D16" s="94">
        <v>1668</v>
      </c>
      <c r="E16" s="95">
        <v>0</v>
      </c>
      <c r="F16" s="96">
        <v>2103</v>
      </c>
      <c r="G16" s="189">
        <f t="shared" si="1"/>
        <v>0.7931526390870185</v>
      </c>
      <c r="H16" s="88">
        <f t="shared" si="0"/>
        <v>435</v>
      </c>
    </row>
    <row r="17" spans="1:13" x14ac:dyDescent="0.2">
      <c r="A17" s="69">
        <v>121</v>
      </c>
      <c r="B17" s="81" t="s">
        <v>99</v>
      </c>
      <c r="C17" s="93">
        <v>1422</v>
      </c>
      <c r="D17" s="94">
        <v>1422</v>
      </c>
      <c r="E17" s="95">
        <v>0</v>
      </c>
      <c r="F17" s="96">
        <v>1508</v>
      </c>
      <c r="G17" s="189">
        <f t="shared" si="1"/>
        <v>0.94297082228116713</v>
      </c>
      <c r="H17" s="88">
        <f t="shared" si="0"/>
        <v>86</v>
      </c>
    </row>
    <row r="18" spans="1:13" x14ac:dyDescent="0.2">
      <c r="A18" s="69">
        <v>125</v>
      </c>
      <c r="B18" s="81" t="s">
        <v>13</v>
      </c>
      <c r="C18" s="97">
        <v>1382</v>
      </c>
      <c r="D18" s="98">
        <v>1382</v>
      </c>
      <c r="E18" s="91">
        <v>0</v>
      </c>
      <c r="F18" s="99">
        <v>1651</v>
      </c>
      <c r="G18" s="190">
        <f t="shared" si="1"/>
        <v>0.83706844336765596</v>
      </c>
      <c r="H18" s="88">
        <f t="shared" si="0"/>
        <v>269</v>
      </c>
    </row>
    <row r="19" spans="1:13" x14ac:dyDescent="0.2">
      <c r="A19" s="69">
        <v>126</v>
      </c>
      <c r="B19" s="81" t="s">
        <v>14</v>
      </c>
      <c r="C19" s="93">
        <v>593</v>
      </c>
      <c r="D19" s="94">
        <v>593</v>
      </c>
      <c r="E19" s="95">
        <v>0</v>
      </c>
      <c r="F19" s="96">
        <v>793</v>
      </c>
      <c r="G19" s="189">
        <f t="shared" si="1"/>
        <v>0.74779319041614123</v>
      </c>
      <c r="H19" s="88">
        <f t="shared" si="0"/>
        <v>200</v>
      </c>
    </row>
    <row r="20" spans="1:13" x14ac:dyDescent="0.2">
      <c r="A20" s="69">
        <v>127</v>
      </c>
      <c r="B20" s="81" t="s">
        <v>15</v>
      </c>
      <c r="C20" s="93">
        <v>1131</v>
      </c>
      <c r="D20" s="94">
        <v>1131</v>
      </c>
      <c r="E20" s="95">
        <v>0</v>
      </c>
      <c r="F20" s="96">
        <v>1473</v>
      </c>
      <c r="G20" s="189">
        <f t="shared" si="1"/>
        <v>0.76782077393075354</v>
      </c>
      <c r="H20" s="88">
        <f t="shared" si="0"/>
        <v>342</v>
      </c>
    </row>
    <row r="21" spans="1:13" x14ac:dyDescent="0.2">
      <c r="A21" s="69">
        <v>128</v>
      </c>
      <c r="B21" s="81" t="s">
        <v>16</v>
      </c>
      <c r="C21" s="100">
        <v>707</v>
      </c>
      <c r="D21" s="94">
        <v>702</v>
      </c>
      <c r="E21" s="95">
        <v>5</v>
      </c>
      <c r="F21" s="96">
        <v>746</v>
      </c>
      <c r="G21" s="189">
        <f t="shared" si="1"/>
        <v>0.94101876675603213</v>
      </c>
      <c r="H21" s="88">
        <f t="shared" si="0"/>
        <v>44</v>
      </c>
    </row>
    <row r="22" spans="1:13" x14ac:dyDescent="0.2">
      <c r="A22" s="69">
        <v>135</v>
      </c>
      <c r="B22" s="81" t="s">
        <v>17</v>
      </c>
      <c r="C22" s="84">
        <v>580</v>
      </c>
      <c r="D22" s="85">
        <v>580</v>
      </c>
      <c r="E22" s="86">
        <v>0</v>
      </c>
      <c r="F22" s="87">
        <v>950</v>
      </c>
      <c r="G22" s="187">
        <f t="shared" si="1"/>
        <v>0.61052631578947369</v>
      </c>
      <c r="H22" s="88">
        <f t="shared" si="0"/>
        <v>370</v>
      </c>
    </row>
    <row r="23" spans="1:13" ht="13.5" thickBot="1" x14ac:dyDescent="0.25">
      <c r="A23" s="69">
        <v>136</v>
      </c>
      <c r="B23" s="81" t="s">
        <v>18</v>
      </c>
      <c r="C23" s="101">
        <v>616</v>
      </c>
      <c r="D23" s="102">
        <v>616</v>
      </c>
      <c r="E23" s="103">
        <v>0</v>
      </c>
      <c r="F23" s="104">
        <v>1100</v>
      </c>
      <c r="G23" s="191">
        <f t="shared" si="1"/>
        <v>0.56000000000000005</v>
      </c>
      <c r="H23" s="105">
        <f t="shared" si="0"/>
        <v>484</v>
      </c>
    </row>
    <row r="24" spans="1:13" ht="13.5" thickBot="1" x14ac:dyDescent="0.25">
      <c r="A24" s="106"/>
      <c r="B24" s="107" t="s">
        <v>58</v>
      </c>
      <c r="C24" s="108">
        <f>SUM(C11:C23)</f>
        <v>19374</v>
      </c>
      <c r="D24" s="109">
        <f>SUM(D11:D23)</f>
        <v>19304</v>
      </c>
      <c r="E24" s="110">
        <f>SUM(E11:E23)</f>
        <v>70</v>
      </c>
      <c r="F24" s="111">
        <f>SUM(F11:F23)</f>
        <v>25616</v>
      </c>
      <c r="G24" s="192">
        <f t="shared" si="1"/>
        <v>0.75359150530918173</v>
      </c>
      <c r="H24" s="112">
        <f>SUM(H11:H23)</f>
        <v>6312</v>
      </c>
    </row>
    <row r="25" spans="1:13" x14ac:dyDescent="0.2">
      <c r="A25" s="69">
        <v>211</v>
      </c>
      <c r="B25" s="81" t="s">
        <v>91</v>
      </c>
      <c r="C25" s="212">
        <v>566</v>
      </c>
      <c r="D25" s="213">
        <v>566</v>
      </c>
      <c r="E25" s="214">
        <v>0</v>
      </c>
      <c r="F25" s="215">
        <v>615</v>
      </c>
      <c r="G25" s="186">
        <f t="shared" si="1"/>
        <v>0.92032520325203249</v>
      </c>
      <c r="H25" s="61">
        <f t="shared" ref="H25:H36" si="2">IF(D25&gt;F25,"0",F25-D25)</f>
        <v>49</v>
      </c>
    </row>
    <row r="26" spans="1:13" x14ac:dyDescent="0.2">
      <c r="A26" s="69">
        <v>212</v>
      </c>
      <c r="B26" s="81" t="s">
        <v>92</v>
      </c>
      <c r="C26" s="171"/>
      <c r="D26" s="169"/>
      <c r="E26" s="172"/>
      <c r="F26" s="168"/>
      <c r="G26" s="171"/>
      <c r="H26" s="170"/>
    </row>
    <row r="27" spans="1:13" x14ac:dyDescent="0.2">
      <c r="A27" s="69">
        <v>215</v>
      </c>
      <c r="B27" s="81" t="s">
        <v>93</v>
      </c>
      <c r="C27" s="93">
        <v>1162</v>
      </c>
      <c r="D27" s="94">
        <v>1162</v>
      </c>
      <c r="E27" s="95">
        <v>0</v>
      </c>
      <c r="F27" s="96">
        <v>1358</v>
      </c>
      <c r="G27" s="189">
        <f t="shared" ref="G27:G59" si="3">D27/F27</f>
        <v>0.85567010309278346</v>
      </c>
      <c r="H27" s="88">
        <f t="shared" si="2"/>
        <v>196</v>
      </c>
      <c r="I27" s="2"/>
      <c r="J27" s="2"/>
      <c r="L27" s="2"/>
    </row>
    <row r="28" spans="1:13" x14ac:dyDescent="0.2">
      <c r="A28" s="69">
        <v>216</v>
      </c>
      <c r="B28" s="81" t="s">
        <v>22</v>
      </c>
      <c r="C28" s="113">
        <v>797</v>
      </c>
      <c r="D28" s="216">
        <v>797</v>
      </c>
      <c r="E28" s="218">
        <v>0</v>
      </c>
      <c r="F28" s="219">
        <v>1482</v>
      </c>
      <c r="G28" s="193">
        <f t="shared" si="3"/>
        <v>0.53778677462887992</v>
      </c>
      <c r="H28" s="88">
        <f t="shared" si="2"/>
        <v>685</v>
      </c>
      <c r="I28" s="2"/>
      <c r="J28" s="2"/>
      <c r="L28" s="2"/>
    </row>
    <row r="29" spans="1:13" x14ac:dyDescent="0.2">
      <c r="A29" s="69">
        <v>221</v>
      </c>
      <c r="B29" s="81" t="s">
        <v>94</v>
      </c>
      <c r="C29" s="113">
        <v>290</v>
      </c>
      <c r="D29" s="216">
        <v>290</v>
      </c>
      <c r="E29" s="218">
        <v>0</v>
      </c>
      <c r="F29" s="219">
        <v>428</v>
      </c>
      <c r="G29" s="193">
        <f t="shared" si="3"/>
        <v>0.67757009345794394</v>
      </c>
      <c r="H29" s="88">
        <f t="shared" si="2"/>
        <v>138</v>
      </c>
    </row>
    <row r="30" spans="1:13" x14ac:dyDescent="0.2">
      <c r="A30" s="69">
        <v>222</v>
      </c>
      <c r="B30" s="81" t="s">
        <v>95</v>
      </c>
      <c r="C30" s="217">
        <v>1242</v>
      </c>
      <c r="D30" s="216">
        <v>791</v>
      </c>
      <c r="E30" s="218">
        <v>451</v>
      </c>
      <c r="F30" s="219">
        <v>785</v>
      </c>
      <c r="G30" s="193">
        <f t="shared" si="3"/>
        <v>1.0076433121019108</v>
      </c>
      <c r="H30" s="88" t="str">
        <f t="shared" si="2"/>
        <v>0</v>
      </c>
      <c r="I30" s="2"/>
      <c r="K30" s="2"/>
    </row>
    <row r="31" spans="1:13" x14ac:dyDescent="0.2">
      <c r="A31" s="69">
        <v>225</v>
      </c>
      <c r="B31" s="81" t="s">
        <v>25</v>
      </c>
      <c r="C31" s="93">
        <v>1016</v>
      </c>
      <c r="D31" s="94">
        <v>690</v>
      </c>
      <c r="E31" s="95">
        <v>326</v>
      </c>
      <c r="F31" s="96">
        <v>942</v>
      </c>
      <c r="G31" s="189">
        <f t="shared" si="3"/>
        <v>0.73248407643312097</v>
      </c>
      <c r="H31" s="88">
        <f t="shared" si="2"/>
        <v>252</v>
      </c>
      <c r="I31" s="2"/>
      <c r="L31" s="2"/>
    </row>
    <row r="32" spans="1:13" x14ac:dyDescent="0.2">
      <c r="A32" s="69">
        <v>226</v>
      </c>
      <c r="B32" s="81" t="s">
        <v>26</v>
      </c>
      <c r="C32" s="93">
        <v>1881</v>
      </c>
      <c r="D32" s="94">
        <v>1825</v>
      </c>
      <c r="E32" s="95">
        <v>56</v>
      </c>
      <c r="F32" s="96">
        <v>2441</v>
      </c>
      <c r="G32" s="189">
        <f t="shared" si="3"/>
        <v>0.74764440802949605</v>
      </c>
      <c r="H32" s="225">
        <f t="shared" si="2"/>
        <v>616</v>
      </c>
      <c r="I32" s="226"/>
      <c r="J32" s="226"/>
      <c r="K32" s="226"/>
      <c r="L32" s="226"/>
      <c r="M32" s="231"/>
    </row>
    <row r="33" spans="1:13" x14ac:dyDescent="0.2">
      <c r="A33" s="69">
        <v>231</v>
      </c>
      <c r="B33" s="81" t="s">
        <v>96</v>
      </c>
      <c r="C33" s="123">
        <v>414</v>
      </c>
      <c r="D33" s="124">
        <v>414</v>
      </c>
      <c r="E33" s="125">
        <v>0</v>
      </c>
      <c r="F33" s="126">
        <v>1009</v>
      </c>
      <c r="G33" s="194">
        <f t="shared" si="3"/>
        <v>0.41030723488602577</v>
      </c>
      <c r="H33" s="88">
        <f t="shared" si="2"/>
        <v>595</v>
      </c>
      <c r="L33" s="2"/>
    </row>
    <row r="34" spans="1:13" x14ac:dyDescent="0.2">
      <c r="A34" s="69">
        <v>235</v>
      </c>
      <c r="B34" s="81" t="s">
        <v>28</v>
      </c>
      <c r="C34" s="93">
        <v>865</v>
      </c>
      <c r="D34" s="94">
        <v>865</v>
      </c>
      <c r="E34" s="95">
        <v>0</v>
      </c>
      <c r="F34" s="96">
        <v>980</v>
      </c>
      <c r="G34" s="189">
        <f t="shared" si="3"/>
        <v>0.88265306122448983</v>
      </c>
      <c r="H34" s="88">
        <f t="shared" si="2"/>
        <v>115</v>
      </c>
      <c r="I34" s="232"/>
      <c r="J34" s="75"/>
      <c r="K34" s="75"/>
      <c r="L34" s="75"/>
      <c r="M34" s="75"/>
    </row>
    <row r="35" spans="1:13" x14ac:dyDescent="0.2">
      <c r="A35" s="69">
        <v>236</v>
      </c>
      <c r="B35" s="81" t="s">
        <v>29</v>
      </c>
      <c r="C35" s="84">
        <v>792</v>
      </c>
      <c r="D35" s="85">
        <v>428</v>
      </c>
      <c r="E35" s="86">
        <v>364</v>
      </c>
      <c r="F35" s="87">
        <v>751</v>
      </c>
      <c r="G35" s="187">
        <f t="shared" si="3"/>
        <v>0.56990679094540608</v>
      </c>
      <c r="H35" s="88">
        <f t="shared" si="2"/>
        <v>323</v>
      </c>
    </row>
    <row r="36" spans="1:13" ht="13.5" thickBot="1" x14ac:dyDescent="0.25">
      <c r="A36" s="69">
        <v>237</v>
      </c>
      <c r="B36" s="81" t="s">
        <v>30</v>
      </c>
      <c r="C36" s="208">
        <v>738</v>
      </c>
      <c r="D36" s="209">
        <v>377</v>
      </c>
      <c r="E36" s="210">
        <v>361</v>
      </c>
      <c r="F36" s="211">
        <v>434</v>
      </c>
      <c r="G36" s="195">
        <f t="shared" si="3"/>
        <v>0.86866359447004604</v>
      </c>
      <c r="H36" s="105">
        <f t="shared" si="2"/>
        <v>57</v>
      </c>
    </row>
    <row r="37" spans="1:13" ht="13.5" thickBot="1" x14ac:dyDescent="0.25">
      <c r="A37" s="106"/>
      <c r="B37" s="131" t="s">
        <v>57</v>
      </c>
      <c r="C37" s="108">
        <f>SUM(C25:C36)</f>
        <v>9763</v>
      </c>
      <c r="D37" s="109">
        <f>SUM(D25:D36)</f>
        <v>8205</v>
      </c>
      <c r="E37" s="110">
        <f>SUM(E25:E36)</f>
        <v>1558</v>
      </c>
      <c r="F37" s="111">
        <f>SUM(F25:F36)</f>
        <v>11225</v>
      </c>
      <c r="G37" s="192">
        <f t="shared" si="3"/>
        <v>0.73095768374164816</v>
      </c>
      <c r="H37" s="112">
        <f>SUM(H25:H36)</f>
        <v>3026</v>
      </c>
    </row>
    <row r="38" spans="1:13" x14ac:dyDescent="0.2">
      <c r="A38" s="69">
        <v>311</v>
      </c>
      <c r="B38" s="81" t="s">
        <v>97</v>
      </c>
      <c r="C38" s="212">
        <v>72</v>
      </c>
      <c r="D38" s="213">
        <v>56</v>
      </c>
      <c r="E38" s="214">
        <v>16</v>
      </c>
      <c r="F38" s="215">
        <v>62</v>
      </c>
      <c r="G38" s="186">
        <f t="shared" si="3"/>
        <v>0.90322580645161288</v>
      </c>
      <c r="H38" s="61">
        <f t="shared" ref="H38:H47" si="4">IF(D38&gt;F38,"0",F38-D38)</f>
        <v>6</v>
      </c>
      <c r="I38" s="174"/>
      <c r="J38" s="174"/>
      <c r="K38" s="174"/>
      <c r="L38" s="174"/>
      <c r="M38" s="174"/>
    </row>
    <row r="39" spans="1:13" x14ac:dyDescent="0.2">
      <c r="A39" s="69">
        <v>315</v>
      </c>
      <c r="B39" s="81" t="s">
        <v>32</v>
      </c>
      <c r="C39" s="93">
        <v>1197</v>
      </c>
      <c r="D39" s="94">
        <v>1197</v>
      </c>
      <c r="E39" s="95"/>
      <c r="F39" s="96">
        <v>1446</v>
      </c>
      <c r="G39" s="189">
        <f t="shared" si="3"/>
        <v>0.82780082987551862</v>
      </c>
      <c r="H39" s="88">
        <f t="shared" si="4"/>
        <v>249</v>
      </c>
      <c r="I39" s="174"/>
      <c r="J39" s="174"/>
      <c r="K39" s="174"/>
      <c r="L39" s="174"/>
      <c r="M39" s="174"/>
    </row>
    <row r="40" spans="1:13" x14ac:dyDescent="0.2">
      <c r="A40" s="69">
        <v>316</v>
      </c>
      <c r="B40" s="81" t="s">
        <v>33</v>
      </c>
      <c r="C40" s="113">
        <v>859</v>
      </c>
      <c r="D40" s="216">
        <v>859</v>
      </c>
      <c r="E40" s="218">
        <v>0</v>
      </c>
      <c r="F40" s="219">
        <v>932</v>
      </c>
      <c r="G40" s="193">
        <f t="shared" si="3"/>
        <v>0.9216738197424893</v>
      </c>
      <c r="H40" s="88">
        <f t="shared" si="4"/>
        <v>73</v>
      </c>
      <c r="I40" s="174"/>
      <c r="J40" s="174"/>
      <c r="K40" s="174"/>
      <c r="L40" s="174"/>
      <c r="M40" s="174"/>
    </row>
    <row r="41" spans="1:13" x14ac:dyDescent="0.2">
      <c r="A41" s="69">
        <v>317</v>
      </c>
      <c r="B41" s="81" t="s">
        <v>34</v>
      </c>
      <c r="C41" s="93">
        <v>1772</v>
      </c>
      <c r="D41" s="94">
        <v>1731</v>
      </c>
      <c r="E41" s="95">
        <v>41</v>
      </c>
      <c r="F41" s="96">
        <v>2624</v>
      </c>
      <c r="G41" s="189">
        <f t="shared" si="3"/>
        <v>0.65967987804878048</v>
      </c>
      <c r="H41" s="88">
        <f t="shared" si="4"/>
        <v>893</v>
      </c>
      <c r="I41" s="174"/>
      <c r="J41" s="174"/>
      <c r="K41" s="174"/>
      <c r="L41" s="174"/>
      <c r="M41" s="174"/>
    </row>
    <row r="42" spans="1:13" x14ac:dyDescent="0.2">
      <c r="A42" s="69">
        <v>325</v>
      </c>
      <c r="B42" s="81" t="s">
        <v>35</v>
      </c>
      <c r="C42" s="93">
        <v>977</v>
      </c>
      <c r="D42" s="94">
        <v>977</v>
      </c>
      <c r="E42" s="95">
        <v>0</v>
      </c>
      <c r="F42" s="96">
        <v>1186</v>
      </c>
      <c r="G42" s="189">
        <f t="shared" si="3"/>
        <v>0.82377740303541314</v>
      </c>
      <c r="H42" s="88">
        <f t="shared" si="4"/>
        <v>209</v>
      </c>
      <c r="I42" s="174"/>
      <c r="J42" s="174"/>
      <c r="K42" s="174"/>
      <c r="L42" s="174"/>
      <c r="M42" s="174"/>
    </row>
    <row r="43" spans="1:13" x14ac:dyDescent="0.2">
      <c r="A43" s="69">
        <v>326</v>
      </c>
      <c r="B43" s="81" t="s">
        <v>36</v>
      </c>
      <c r="C43" s="93">
        <v>863</v>
      </c>
      <c r="D43" s="94">
        <v>844</v>
      </c>
      <c r="E43" s="95">
        <v>19</v>
      </c>
      <c r="F43" s="96">
        <v>1119</v>
      </c>
      <c r="G43" s="189">
        <f t="shared" si="3"/>
        <v>0.75424486148346737</v>
      </c>
      <c r="H43" s="88">
        <f t="shared" si="4"/>
        <v>275</v>
      </c>
      <c r="I43" s="174"/>
      <c r="J43" s="174"/>
      <c r="K43" s="174"/>
      <c r="L43" s="174"/>
      <c r="M43" s="174"/>
    </row>
    <row r="44" spans="1:13" x14ac:dyDescent="0.2">
      <c r="A44" s="69">
        <v>327</v>
      </c>
      <c r="B44" s="81" t="s">
        <v>37</v>
      </c>
      <c r="C44" s="93">
        <v>572</v>
      </c>
      <c r="D44" s="94">
        <v>572</v>
      </c>
      <c r="E44" s="95">
        <v>0</v>
      </c>
      <c r="F44" s="96">
        <v>797</v>
      </c>
      <c r="G44" s="189">
        <f t="shared" si="3"/>
        <v>0.7176913425345044</v>
      </c>
      <c r="H44" s="88">
        <f t="shared" si="4"/>
        <v>225</v>
      </c>
      <c r="I44" s="174"/>
      <c r="J44" s="174"/>
      <c r="K44" s="174"/>
      <c r="L44" s="174"/>
      <c r="M44" s="174"/>
    </row>
    <row r="45" spans="1:13" x14ac:dyDescent="0.2">
      <c r="A45" s="69">
        <v>335</v>
      </c>
      <c r="B45" s="81" t="s">
        <v>38</v>
      </c>
      <c r="C45" s="132">
        <v>1612</v>
      </c>
      <c r="D45" s="133">
        <v>1612</v>
      </c>
      <c r="E45" s="134">
        <v>0</v>
      </c>
      <c r="F45" s="135">
        <v>2159</v>
      </c>
      <c r="G45" s="196">
        <f t="shared" si="3"/>
        <v>0.74664196387216308</v>
      </c>
      <c r="H45" s="136">
        <f t="shared" si="4"/>
        <v>547</v>
      </c>
      <c r="I45" s="174"/>
      <c r="J45" s="174"/>
      <c r="K45" s="174"/>
      <c r="L45" s="174"/>
      <c r="M45" s="174"/>
    </row>
    <row r="46" spans="1:13" x14ac:dyDescent="0.2">
      <c r="A46" s="69">
        <v>336</v>
      </c>
      <c r="B46" s="81" t="s">
        <v>39</v>
      </c>
      <c r="C46" s="93">
        <v>1246</v>
      </c>
      <c r="D46" s="94">
        <v>1246</v>
      </c>
      <c r="E46" s="95">
        <v>0</v>
      </c>
      <c r="F46" s="96">
        <v>1598</v>
      </c>
      <c r="G46" s="189">
        <f t="shared" si="3"/>
        <v>0.77972465581977468</v>
      </c>
      <c r="H46" s="88">
        <f t="shared" si="4"/>
        <v>352</v>
      </c>
      <c r="I46" s="174"/>
      <c r="J46" s="174"/>
      <c r="K46" s="174"/>
      <c r="L46" s="174"/>
      <c r="M46" s="174"/>
    </row>
    <row r="47" spans="1:13" ht="13.5" thickBot="1" x14ac:dyDescent="0.25">
      <c r="A47" s="69">
        <v>337</v>
      </c>
      <c r="B47" s="81" t="s">
        <v>40</v>
      </c>
      <c r="C47" s="208">
        <v>621</v>
      </c>
      <c r="D47" s="209">
        <v>621</v>
      </c>
      <c r="E47" s="210">
        <v>0</v>
      </c>
      <c r="F47" s="211">
        <v>863</v>
      </c>
      <c r="G47" s="195">
        <f t="shared" si="3"/>
        <v>0.71958285052143689</v>
      </c>
      <c r="H47" s="105">
        <f t="shared" si="4"/>
        <v>242</v>
      </c>
      <c r="I47" s="174"/>
      <c r="J47" s="174"/>
      <c r="K47" s="174"/>
      <c r="L47" s="174"/>
      <c r="M47" s="174"/>
    </row>
    <row r="48" spans="1:13" ht="13.5" thickBot="1" x14ac:dyDescent="0.25">
      <c r="A48" s="106"/>
      <c r="B48" s="131" t="s">
        <v>56</v>
      </c>
      <c r="C48" s="108">
        <f>SUM(C38:C47)</f>
        <v>9791</v>
      </c>
      <c r="D48" s="109">
        <f>SUM(D38:D47)</f>
        <v>9715</v>
      </c>
      <c r="E48" s="110">
        <f>SUM(E38:E47)</f>
        <v>76</v>
      </c>
      <c r="F48" s="111">
        <f>SUM(F38:F47)</f>
        <v>12786</v>
      </c>
      <c r="G48" s="192">
        <f t="shared" si="3"/>
        <v>0.75981542311903649</v>
      </c>
      <c r="H48" s="112">
        <f>SUM(H38:H47)</f>
        <v>3071</v>
      </c>
    </row>
    <row r="49" spans="1:8" x14ac:dyDescent="0.2">
      <c r="A49" s="69">
        <v>415</v>
      </c>
      <c r="B49" s="81" t="s">
        <v>41</v>
      </c>
      <c r="C49" s="212">
        <v>1354</v>
      </c>
      <c r="D49" s="213">
        <v>1354</v>
      </c>
      <c r="E49" s="214">
        <v>0</v>
      </c>
      <c r="F49" s="215">
        <v>1865</v>
      </c>
      <c r="G49" s="186">
        <f t="shared" si="3"/>
        <v>0.72600536193029486</v>
      </c>
      <c r="H49" s="61">
        <f t="shared" ref="H49:H57" si="5">IF(D49&gt;F49,"0",F49-D49)</f>
        <v>511</v>
      </c>
    </row>
    <row r="50" spans="1:8" x14ac:dyDescent="0.2">
      <c r="A50" s="69">
        <v>416</v>
      </c>
      <c r="B50" s="81" t="s">
        <v>42</v>
      </c>
      <c r="C50" s="113">
        <v>871</v>
      </c>
      <c r="D50" s="216">
        <v>848</v>
      </c>
      <c r="E50" s="218">
        <v>23</v>
      </c>
      <c r="F50" s="219">
        <v>1288</v>
      </c>
      <c r="G50" s="193">
        <f t="shared" si="3"/>
        <v>0.65838509316770188</v>
      </c>
      <c r="H50" s="88">
        <f t="shared" si="5"/>
        <v>440</v>
      </c>
    </row>
    <row r="51" spans="1:8" x14ac:dyDescent="0.2">
      <c r="A51" s="69">
        <v>417</v>
      </c>
      <c r="B51" s="81" t="s">
        <v>43</v>
      </c>
      <c r="C51" s="113">
        <v>580</v>
      </c>
      <c r="D51" s="216">
        <v>580</v>
      </c>
      <c r="E51" s="218">
        <v>0</v>
      </c>
      <c r="F51" s="219">
        <v>829</v>
      </c>
      <c r="G51" s="193">
        <f t="shared" si="3"/>
        <v>0.69963811821471655</v>
      </c>
      <c r="H51" s="88">
        <f t="shared" si="5"/>
        <v>249</v>
      </c>
    </row>
    <row r="52" spans="1:8" x14ac:dyDescent="0.2">
      <c r="A52" s="69">
        <v>421</v>
      </c>
      <c r="B52" s="81" t="s">
        <v>98</v>
      </c>
      <c r="C52" s="93">
        <v>725</v>
      </c>
      <c r="D52" s="94">
        <v>725</v>
      </c>
      <c r="E52" s="95">
        <v>0</v>
      </c>
      <c r="F52" s="96">
        <v>909</v>
      </c>
      <c r="G52" s="189">
        <f t="shared" si="3"/>
        <v>0.79757975797579761</v>
      </c>
      <c r="H52" s="88">
        <f t="shared" si="5"/>
        <v>184</v>
      </c>
    </row>
    <row r="53" spans="1:8" x14ac:dyDescent="0.2">
      <c r="A53" s="69">
        <v>425</v>
      </c>
      <c r="B53" s="81" t="s">
        <v>45</v>
      </c>
      <c r="C53" s="93">
        <v>1269</v>
      </c>
      <c r="D53" s="94">
        <v>1269</v>
      </c>
      <c r="E53" s="95">
        <v>0</v>
      </c>
      <c r="F53" s="96">
        <v>1884</v>
      </c>
      <c r="G53" s="189">
        <f t="shared" si="3"/>
        <v>0.67356687898089174</v>
      </c>
      <c r="H53" s="88">
        <f t="shared" si="5"/>
        <v>615</v>
      </c>
    </row>
    <row r="54" spans="1:8" x14ac:dyDescent="0.2">
      <c r="A54" s="69">
        <v>594</v>
      </c>
      <c r="B54" s="81" t="s">
        <v>46</v>
      </c>
      <c r="C54" s="113">
        <v>1526</v>
      </c>
      <c r="D54" s="216">
        <v>1526</v>
      </c>
      <c r="E54" s="218">
        <v>0</v>
      </c>
      <c r="F54" s="219">
        <v>1917</v>
      </c>
      <c r="G54" s="193">
        <f t="shared" si="3"/>
        <v>0.79603547209181014</v>
      </c>
      <c r="H54" s="88">
        <f t="shared" si="5"/>
        <v>391</v>
      </c>
    </row>
    <row r="55" spans="1:8" x14ac:dyDescent="0.2">
      <c r="A55" s="69">
        <v>435</v>
      </c>
      <c r="B55" s="81" t="s">
        <v>47</v>
      </c>
      <c r="C55" s="137">
        <v>1101</v>
      </c>
      <c r="D55" s="90">
        <v>1097</v>
      </c>
      <c r="E55" s="91">
        <v>4</v>
      </c>
      <c r="F55" s="138">
        <v>1558</v>
      </c>
      <c r="G55" s="190">
        <f t="shared" si="3"/>
        <v>0.70410783055198978</v>
      </c>
      <c r="H55" s="88">
        <f t="shared" si="5"/>
        <v>461</v>
      </c>
    </row>
    <row r="56" spans="1:8" x14ac:dyDescent="0.2">
      <c r="A56" s="69">
        <v>436</v>
      </c>
      <c r="B56" s="81" t="s">
        <v>48</v>
      </c>
      <c r="C56" s="93">
        <v>1317</v>
      </c>
      <c r="D56" s="94">
        <v>1317</v>
      </c>
      <c r="E56" s="95">
        <v>0</v>
      </c>
      <c r="F56" s="96">
        <v>2162</v>
      </c>
      <c r="G56" s="189">
        <f t="shared" si="3"/>
        <v>0.60915818686401479</v>
      </c>
      <c r="H56" s="88">
        <f t="shared" si="5"/>
        <v>845</v>
      </c>
    </row>
    <row r="57" spans="1:8" ht="13.5" thickBot="1" x14ac:dyDescent="0.25">
      <c r="A57" s="69">
        <v>437</v>
      </c>
      <c r="B57" s="81" t="s">
        <v>49</v>
      </c>
      <c r="C57" s="208">
        <v>280</v>
      </c>
      <c r="D57" s="209">
        <v>280</v>
      </c>
      <c r="E57" s="210">
        <v>0</v>
      </c>
      <c r="F57" s="211">
        <v>591</v>
      </c>
      <c r="G57" s="195">
        <f t="shared" si="3"/>
        <v>0.47377326565143824</v>
      </c>
      <c r="H57" s="105">
        <f t="shared" si="5"/>
        <v>311</v>
      </c>
    </row>
    <row r="58" spans="1:8" ht="13.5" thickBot="1" x14ac:dyDescent="0.25">
      <c r="A58" s="139"/>
      <c r="B58" s="140" t="s">
        <v>55</v>
      </c>
      <c r="C58" s="108">
        <f>SUM(C49:C57)</f>
        <v>9023</v>
      </c>
      <c r="D58" s="109">
        <f t="shared" ref="D58:H58" si="6">SUM(D49:D57)</f>
        <v>8996</v>
      </c>
      <c r="E58" s="110">
        <f t="shared" si="6"/>
        <v>27</v>
      </c>
      <c r="F58" s="111">
        <f t="shared" si="6"/>
        <v>13003</v>
      </c>
      <c r="G58" s="192">
        <f t="shared" si="3"/>
        <v>0.69184034453587628</v>
      </c>
      <c r="H58" s="112">
        <f t="shared" si="6"/>
        <v>4007</v>
      </c>
    </row>
    <row r="59" spans="1:8" ht="13.5" thickBot="1" x14ac:dyDescent="0.25">
      <c r="A59" s="139"/>
      <c r="B59" s="140" t="s">
        <v>116</v>
      </c>
      <c r="C59" s="108">
        <f>SUM(C58,C48,C37,C24)</f>
        <v>47951</v>
      </c>
      <c r="D59" s="109">
        <f t="shared" ref="D59:H59" si="7">SUM(D58,D48,D37,D24)</f>
        <v>46220</v>
      </c>
      <c r="E59" s="110">
        <f t="shared" si="7"/>
        <v>1731</v>
      </c>
      <c r="F59" s="111">
        <f t="shared" si="7"/>
        <v>62630</v>
      </c>
      <c r="G59" s="192">
        <f t="shared" si="3"/>
        <v>0.737984991218266</v>
      </c>
      <c r="H59" s="112">
        <f t="shared" si="7"/>
        <v>16416</v>
      </c>
    </row>
    <row r="61" spans="1:8" x14ac:dyDescent="0.2">
      <c r="A61" s="75"/>
      <c r="B61" s="75"/>
      <c r="C61" s="75"/>
      <c r="D61" s="75"/>
    </row>
    <row r="62" spans="1:8" x14ac:dyDescent="0.2">
      <c r="A62" s="75"/>
      <c r="B62" s="75"/>
      <c r="C62" s="75"/>
      <c r="D62" s="75"/>
    </row>
    <row r="63" spans="1:8" x14ac:dyDescent="0.2">
      <c r="A63" s="75"/>
      <c r="B63" s="75"/>
      <c r="C63" s="75"/>
      <c r="D63" s="75"/>
    </row>
    <row r="64" spans="1:8" x14ac:dyDescent="0.2">
      <c r="A64" s="75"/>
      <c r="B64" s="75"/>
      <c r="C64" s="75"/>
      <c r="D64" s="75"/>
    </row>
    <row r="65" spans="1:4" x14ac:dyDescent="0.2">
      <c r="A65" s="75"/>
      <c r="B65" s="75"/>
      <c r="C65" s="75"/>
      <c r="D65" s="75"/>
    </row>
    <row r="66" spans="1:4" x14ac:dyDescent="0.2">
      <c r="A66" s="75"/>
      <c r="B66" s="75"/>
      <c r="C66" s="75"/>
      <c r="D66" s="75"/>
    </row>
  </sheetData>
  <mergeCells count="5">
    <mergeCell ref="A6:H6"/>
    <mergeCell ref="A7:H7"/>
    <mergeCell ref="A9:B10"/>
    <mergeCell ref="C9:C10"/>
    <mergeCell ref="D9:E9"/>
  </mergeCells>
  <pageMargins left="0.59055118110236227" right="0.19685039370078741" top="0.39370078740157483" bottom="0.39370078740157483" header="0.51181102362204722" footer="0.51181102362204722"/>
  <pageSetup paperSize="9" scale="8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19</vt:i4>
      </vt:variant>
    </vt:vector>
  </HeadingPairs>
  <TitlesOfParts>
    <vt:vector size="39" baseType="lpstr">
      <vt:lpstr>PG Durchschnitt 2016</vt:lpstr>
      <vt:lpstr>Diagramme</vt:lpstr>
      <vt:lpstr>Bel. 01-2023</vt:lpstr>
      <vt:lpstr>PG 01-2023</vt:lpstr>
      <vt:lpstr>Bel. 02-2023</vt:lpstr>
      <vt:lpstr>PG 02-2023</vt:lpstr>
      <vt:lpstr>Bel. 03-2023</vt:lpstr>
      <vt:lpstr>PG 03-2023</vt:lpstr>
      <vt:lpstr>Bel. 04-2023</vt:lpstr>
      <vt:lpstr>PG 04-2023</vt:lpstr>
      <vt:lpstr>Bel. 05-2023</vt:lpstr>
      <vt:lpstr>PG 05-2023</vt:lpstr>
      <vt:lpstr>Bel. 06-2023</vt:lpstr>
      <vt:lpstr>PG 06-2023</vt:lpstr>
      <vt:lpstr>Bel. 07-2023</vt:lpstr>
      <vt:lpstr>PG 07-2023</vt:lpstr>
      <vt:lpstr>Belegung</vt:lpstr>
      <vt:lpstr>Personengruppen</vt:lpstr>
      <vt:lpstr>Belegung Vorlage</vt:lpstr>
      <vt:lpstr>Personengruppen Vorlage</vt:lpstr>
      <vt:lpstr>'Bel. 01-2023'!Druckbereich</vt:lpstr>
      <vt:lpstr>'Bel. 02-2023'!Druckbereich</vt:lpstr>
      <vt:lpstr>'Bel. 03-2023'!Druckbereich</vt:lpstr>
      <vt:lpstr>'Bel. 04-2023'!Druckbereich</vt:lpstr>
      <vt:lpstr>'Bel. 05-2023'!Druckbereich</vt:lpstr>
      <vt:lpstr>'Bel. 06-2023'!Druckbereich</vt:lpstr>
      <vt:lpstr>'Bel. 07-2023'!Druckbereich</vt:lpstr>
      <vt:lpstr>Belegung!Druckbereich</vt:lpstr>
      <vt:lpstr>'Belegung Vorlage'!Druckbereich</vt:lpstr>
      <vt:lpstr>Personengruppen!Druckbereich</vt:lpstr>
      <vt:lpstr>'Personengruppen Vorlage'!Druckbereich</vt:lpstr>
      <vt:lpstr>'PG 01-2023'!Druckbereich</vt:lpstr>
      <vt:lpstr>'PG 02-2023'!Druckbereich</vt:lpstr>
      <vt:lpstr>'PG 03-2023'!Druckbereich</vt:lpstr>
      <vt:lpstr>'PG 04-2023'!Druckbereich</vt:lpstr>
      <vt:lpstr>'PG 05-2023'!Druckbereich</vt:lpstr>
      <vt:lpstr>'PG 06-2023'!Druckbereich</vt:lpstr>
      <vt:lpstr>'PG 07-2023'!Druckbereich</vt:lpstr>
      <vt:lpstr>'PG Durchschnitt 2016'!Druckbereich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Reutter</dc:creator>
  <cp:lastModifiedBy>Wickler, Tanja (JUM)</cp:lastModifiedBy>
  <cp:lastPrinted>2023-04-18T12:42:08Z</cp:lastPrinted>
  <dcterms:created xsi:type="dcterms:W3CDTF">2004-06-07T11:51:27Z</dcterms:created>
  <dcterms:modified xsi:type="dcterms:W3CDTF">2023-11-14T07:28:39Z</dcterms:modified>
</cp:coreProperties>
</file>